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EXOS 6-A - ESTADISTICAS\"/>
    </mc:Choice>
  </mc:AlternateContent>
  <bookViews>
    <workbookView xWindow="0" yWindow="0" windowWidth="28800" windowHeight="12045" activeTab="1"/>
  </bookViews>
  <sheets>
    <sheet name="Tablero Secretarías 2018" sheetId="19" r:id="rId1"/>
    <sheet name="Tablero Secretarías 2019" sheetId="20" r:id="rId2"/>
    <sheet name="Gráficos Indicador" sheetId="3" r:id="rId3"/>
  </sheets>
  <externalReferences>
    <externalReference r:id="rId4"/>
    <externalReference r:id="rId5"/>
  </externalReferences>
  <definedNames>
    <definedName name="_xlnm._FilterDatabase" localSheetId="0" hidden="1">'Tablero Secretarías 2018'!$A$4:$S$100</definedName>
    <definedName name="_xlnm._FilterDatabase" localSheetId="1" hidden="1">'Tablero Secretarías 2019'!$A$4:$R$100</definedName>
    <definedName name="Z_1DCED5F6_D619_4BC6_93E6_6BF2417453BB_.wvu.Cols" localSheetId="0" hidden="1">'Tablero Secretarías 2018'!#REF!</definedName>
    <definedName name="Z_1DCED5F6_D619_4BC6_93E6_6BF2417453BB_.wvu.Cols" localSheetId="1" hidden="1">'Tablero Secretarías 2019'!#REF!</definedName>
    <definedName name="Z_1DCED5F6_D619_4BC6_93E6_6BF2417453BB_.wvu.FilterData" localSheetId="0" hidden="1">'Tablero Secretarías 2018'!$A$4:$S$103</definedName>
    <definedName name="Z_1DCED5F6_D619_4BC6_93E6_6BF2417453BB_.wvu.FilterData" localSheetId="1" hidden="1">'Tablero Secretarías 2019'!$A$4:$R$103</definedName>
    <definedName name="Z_2996052F_7BC5_44D3_8FA6_D4460DF2978D_.wvu.Cols" localSheetId="0" hidden="1">'Tablero Secretarías 2018'!#REF!</definedName>
    <definedName name="Z_2996052F_7BC5_44D3_8FA6_D4460DF2978D_.wvu.Cols" localSheetId="1" hidden="1">'Tablero Secretarías 2019'!#REF!</definedName>
    <definedName name="Z_2996052F_7BC5_44D3_8FA6_D4460DF2978D_.wvu.FilterData" localSheetId="0" hidden="1">'Tablero Secretarías 2018'!$A$4:$M$4</definedName>
    <definedName name="Z_2996052F_7BC5_44D3_8FA6_D4460DF2978D_.wvu.FilterData" localSheetId="1" hidden="1">'Tablero Secretarías 2019'!$A$4:$L$4</definedName>
    <definedName name="Z_3B793F34_A03D_4648_84EF_1C5883B7E2D9_.wvu.Cols" localSheetId="0" hidden="1">'Tablero Secretarías 2018'!#REF!,'Tablero Secretarías 2018'!#REF!</definedName>
    <definedName name="Z_3B793F34_A03D_4648_84EF_1C5883B7E2D9_.wvu.Cols" localSheetId="1" hidden="1">'Tablero Secretarías 2019'!#REF!,'Tablero Secretarías 2019'!#REF!</definedName>
    <definedName name="Z_3B793F34_A03D_4648_84EF_1C5883B7E2D9_.wvu.FilterData" localSheetId="0" hidden="1">'Tablero Secretarías 2018'!$A$4:$M$4</definedName>
    <definedName name="Z_3B793F34_A03D_4648_84EF_1C5883B7E2D9_.wvu.FilterData" localSheetId="1" hidden="1">'Tablero Secretarías 2019'!$A$4:$L$4</definedName>
    <definedName name="Z_3E926AD9_1173_4FB2_9249_CE6C2389DFC7_.wvu.Cols" localSheetId="0" hidden="1">'Tablero Secretarías 2018'!#REF!</definedName>
    <definedName name="Z_3E926AD9_1173_4FB2_9249_CE6C2389DFC7_.wvu.Cols" localSheetId="1" hidden="1">'Tablero Secretarías 2019'!#REF!</definedName>
    <definedName name="Z_3E926AD9_1173_4FB2_9249_CE6C2389DFC7_.wvu.FilterData" localSheetId="0" hidden="1">'Tablero Secretarías 2018'!$A$4:$M$4</definedName>
    <definedName name="Z_3E926AD9_1173_4FB2_9249_CE6C2389DFC7_.wvu.FilterData" localSheetId="1" hidden="1">'Tablero Secretarías 2019'!$A$4:$L$4</definedName>
    <definedName name="Z_431BA833_0B09_4B53_BDC6_2DE3581A49A5_.wvu.Cols" localSheetId="0" hidden="1">'Tablero Secretarías 2018'!#REF!</definedName>
    <definedName name="Z_431BA833_0B09_4B53_BDC6_2DE3581A49A5_.wvu.Cols" localSheetId="1" hidden="1">'Tablero Secretarías 2019'!#REF!</definedName>
    <definedName name="Z_431BA833_0B09_4B53_BDC6_2DE3581A49A5_.wvu.FilterData" localSheetId="0" hidden="1">'Tablero Secretarías 2018'!$A$4:$M$4</definedName>
    <definedName name="Z_431BA833_0B09_4B53_BDC6_2DE3581A49A5_.wvu.FilterData" localSheetId="1" hidden="1">'Tablero Secretarías 2019'!$A$4:$L$4</definedName>
    <definedName name="Z_4BD644A7_2F18_41C0_8F77_51E7EA8FE31D_.wvu.Cols" localSheetId="0" hidden="1">'Tablero Secretarías 2018'!#REF!</definedName>
    <definedName name="Z_4BD644A7_2F18_41C0_8F77_51E7EA8FE31D_.wvu.Cols" localSheetId="1" hidden="1">'Tablero Secretarías 2019'!#REF!</definedName>
    <definedName name="Z_4BD644A7_2F18_41C0_8F77_51E7EA8FE31D_.wvu.FilterData" localSheetId="0" hidden="1">'Tablero Secretarías 2018'!$A$3:$A$100</definedName>
    <definedName name="Z_4BD644A7_2F18_41C0_8F77_51E7EA8FE31D_.wvu.FilterData" localSheetId="1" hidden="1">'Tablero Secretarías 2019'!$A$3:$A$100</definedName>
    <definedName name="Z_97566774_6D84_4578_A87C_90E40F167F4F_.wvu.Cols" localSheetId="0" hidden="1">'Tablero Secretarías 2018'!#REF!</definedName>
    <definedName name="Z_97566774_6D84_4578_A87C_90E40F167F4F_.wvu.Cols" localSheetId="1" hidden="1">'Tablero Secretarías 2019'!#REF!</definedName>
    <definedName name="Z_97566774_6D84_4578_A87C_90E40F167F4F_.wvu.FilterData" localSheetId="0" hidden="1">'Tablero Secretarías 2018'!$A$3:$A$100</definedName>
    <definedName name="Z_97566774_6D84_4578_A87C_90E40F167F4F_.wvu.FilterData" localSheetId="1" hidden="1">'Tablero Secretarías 2019'!$A$3:$A$100</definedName>
    <definedName name="Z_9C98189F_F8B0_43B3_8C85_50588CFCBB6F_.wvu.Cols" localSheetId="0" hidden="1">'Tablero Secretarías 2018'!#REF!</definedName>
    <definedName name="Z_9C98189F_F8B0_43B3_8C85_50588CFCBB6F_.wvu.Cols" localSheetId="1" hidden="1">'Tablero Secretarías 2019'!#REF!</definedName>
    <definedName name="Z_9C98189F_F8B0_43B3_8C85_50588CFCBB6F_.wvu.FilterData" localSheetId="0" hidden="1">'Tablero Secretarías 2018'!$A$3:$A$100</definedName>
    <definedName name="Z_9C98189F_F8B0_43B3_8C85_50588CFCBB6F_.wvu.FilterData" localSheetId="1" hidden="1">'Tablero Secretarías 2019'!$A$3:$A$100</definedName>
    <definedName name="Z_9E8BCBB2_5643_42FF_91EA_C2DFFCDD59B3_.wvu.Cols" localSheetId="0" hidden="1">'Tablero Secretarías 2018'!#REF!</definedName>
    <definedName name="Z_9E8BCBB2_5643_42FF_91EA_C2DFFCDD59B3_.wvu.Cols" localSheetId="1" hidden="1">'Tablero Secretarías 2019'!#REF!</definedName>
    <definedName name="Z_9E8BCBB2_5643_42FF_91EA_C2DFFCDD59B3_.wvu.FilterData" localSheetId="0" hidden="1">'Tablero Secretarías 2018'!$A$4:$M$4</definedName>
    <definedName name="Z_9E8BCBB2_5643_42FF_91EA_C2DFFCDD59B3_.wvu.FilterData" localSheetId="1" hidden="1">'Tablero Secretarías 2019'!$A$4:$L$4</definedName>
    <definedName name="Z_A848AA7D_3A41_48D8_A97E_DE1C43BB3B9C_.wvu.Cols" localSheetId="0" hidden="1">'Tablero Secretarías 2018'!#REF!</definedName>
    <definedName name="Z_A848AA7D_3A41_48D8_A97E_DE1C43BB3B9C_.wvu.Cols" localSheetId="1" hidden="1">'Tablero Secretarías 2019'!#REF!</definedName>
    <definedName name="Z_A848AA7D_3A41_48D8_A97E_DE1C43BB3B9C_.wvu.FilterData" localSheetId="0" hidden="1">'Tablero Secretarías 2018'!$A$4:$M$4</definedName>
    <definedName name="Z_A848AA7D_3A41_48D8_A97E_DE1C43BB3B9C_.wvu.FilterData" localSheetId="1" hidden="1">'Tablero Secretarías 2019'!$A$4:$L$4</definedName>
    <definedName name="Z_B2FB9182_C085_4DA0_A714_7084C6150828_.wvu.Cols" localSheetId="0" hidden="1">'Tablero Secretarías 2018'!#REF!</definedName>
    <definedName name="Z_B2FB9182_C085_4DA0_A714_7084C6150828_.wvu.Cols" localSheetId="1" hidden="1">'Tablero Secretarías 2019'!#REF!</definedName>
    <definedName name="Z_B2FB9182_C085_4DA0_A714_7084C6150828_.wvu.FilterData" localSheetId="0" hidden="1">'Tablero Secretarías 2018'!$A$3:$A$100</definedName>
    <definedName name="Z_B2FB9182_C085_4DA0_A714_7084C6150828_.wvu.FilterData" localSheetId="1" hidden="1">'Tablero Secretarías 2019'!$A$3:$A$100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9" i="20" l="1"/>
  <c r="J99" i="20"/>
  <c r="H99" i="20"/>
  <c r="G99" i="20"/>
  <c r="I99" i="20" s="1"/>
  <c r="E99" i="20"/>
  <c r="D99" i="20"/>
  <c r="C99" i="20"/>
  <c r="B99" i="20"/>
  <c r="K98" i="20"/>
  <c r="J98" i="20"/>
  <c r="H98" i="20"/>
  <c r="G98" i="20"/>
  <c r="E98" i="20"/>
  <c r="D98" i="20"/>
  <c r="C98" i="20"/>
  <c r="B98" i="20"/>
  <c r="K97" i="20"/>
  <c r="J97" i="20"/>
  <c r="H97" i="20"/>
  <c r="G97" i="20"/>
  <c r="E97" i="20"/>
  <c r="D97" i="20"/>
  <c r="C97" i="20"/>
  <c r="B97" i="20"/>
  <c r="K96" i="20"/>
  <c r="J96" i="20"/>
  <c r="H96" i="20"/>
  <c r="G96" i="20"/>
  <c r="I96" i="20" s="1"/>
  <c r="E96" i="20"/>
  <c r="D96" i="20"/>
  <c r="C96" i="20"/>
  <c r="B96" i="20"/>
  <c r="K95" i="20"/>
  <c r="J95" i="20"/>
  <c r="H95" i="20"/>
  <c r="G95" i="20"/>
  <c r="E95" i="20"/>
  <c r="D95" i="20"/>
  <c r="C95" i="20"/>
  <c r="B95" i="20"/>
  <c r="K94" i="20"/>
  <c r="J94" i="20"/>
  <c r="H94" i="20"/>
  <c r="G94" i="20"/>
  <c r="E94" i="20"/>
  <c r="D94" i="20"/>
  <c r="C94" i="20"/>
  <c r="B94" i="20"/>
  <c r="K93" i="20"/>
  <c r="J93" i="20"/>
  <c r="H93" i="20"/>
  <c r="G93" i="20"/>
  <c r="E93" i="20"/>
  <c r="D93" i="20"/>
  <c r="C93" i="20"/>
  <c r="B93" i="20"/>
  <c r="K92" i="20"/>
  <c r="J92" i="20"/>
  <c r="H92" i="20"/>
  <c r="G92" i="20"/>
  <c r="E92" i="20"/>
  <c r="D92" i="20"/>
  <c r="C92" i="20"/>
  <c r="B92" i="20"/>
  <c r="K91" i="20"/>
  <c r="J91" i="20"/>
  <c r="H91" i="20"/>
  <c r="G91" i="20"/>
  <c r="E91" i="20"/>
  <c r="D91" i="20"/>
  <c r="C91" i="20"/>
  <c r="B91" i="20"/>
  <c r="K90" i="20"/>
  <c r="J90" i="20"/>
  <c r="H90" i="20"/>
  <c r="G90" i="20"/>
  <c r="E90" i="20"/>
  <c r="D90" i="20"/>
  <c r="C90" i="20"/>
  <c r="B90" i="20"/>
  <c r="K89" i="20"/>
  <c r="J89" i="20"/>
  <c r="H89" i="20"/>
  <c r="G89" i="20"/>
  <c r="E89" i="20"/>
  <c r="D89" i="20"/>
  <c r="C89" i="20"/>
  <c r="B89" i="20"/>
  <c r="K88" i="20"/>
  <c r="J88" i="20"/>
  <c r="H88" i="20"/>
  <c r="G88" i="20"/>
  <c r="I88" i="20" s="1"/>
  <c r="E88" i="20"/>
  <c r="D88" i="20"/>
  <c r="C88" i="20"/>
  <c r="B88" i="20"/>
  <c r="K87" i="20"/>
  <c r="J87" i="20"/>
  <c r="H87" i="20"/>
  <c r="G87" i="20"/>
  <c r="I87" i="20" s="1"/>
  <c r="E87" i="20"/>
  <c r="D87" i="20"/>
  <c r="C87" i="20"/>
  <c r="B87" i="20"/>
  <c r="K86" i="20"/>
  <c r="J86" i="20"/>
  <c r="H86" i="20"/>
  <c r="G86" i="20"/>
  <c r="E86" i="20"/>
  <c r="D86" i="20"/>
  <c r="C86" i="20"/>
  <c r="B86" i="20"/>
  <c r="K85" i="20"/>
  <c r="J85" i="20"/>
  <c r="H85" i="20"/>
  <c r="G85" i="20"/>
  <c r="E85" i="20"/>
  <c r="D85" i="20"/>
  <c r="C85" i="20"/>
  <c r="B85" i="20"/>
  <c r="K84" i="20"/>
  <c r="J84" i="20"/>
  <c r="H84" i="20"/>
  <c r="G84" i="20"/>
  <c r="I84" i="20" s="1"/>
  <c r="E84" i="20"/>
  <c r="D84" i="20"/>
  <c r="C84" i="20"/>
  <c r="B84" i="20"/>
  <c r="K83" i="20"/>
  <c r="J83" i="20"/>
  <c r="H83" i="20"/>
  <c r="G83" i="20"/>
  <c r="I83" i="20" s="1"/>
  <c r="E83" i="20"/>
  <c r="D83" i="20"/>
  <c r="C83" i="20"/>
  <c r="B83" i="20"/>
  <c r="K82" i="20"/>
  <c r="J82" i="20"/>
  <c r="H82" i="20"/>
  <c r="G82" i="20"/>
  <c r="E82" i="20"/>
  <c r="D82" i="20"/>
  <c r="C82" i="20"/>
  <c r="B82" i="20"/>
  <c r="K81" i="20"/>
  <c r="J81" i="20"/>
  <c r="H81" i="20"/>
  <c r="G81" i="20"/>
  <c r="E81" i="20"/>
  <c r="D81" i="20"/>
  <c r="C81" i="20"/>
  <c r="B81" i="20"/>
  <c r="K80" i="20"/>
  <c r="J80" i="20"/>
  <c r="H80" i="20"/>
  <c r="G80" i="20"/>
  <c r="I80" i="20" s="1"/>
  <c r="E80" i="20"/>
  <c r="D80" i="20"/>
  <c r="C80" i="20"/>
  <c r="B80" i="20"/>
  <c r="K79" i="20"/>
  <c r="J79" i="20"/>
  <c r="H79" i="20"/>
  <c r="G79" i="20"/>
  <c r="E79" i="20"/>
  <c r="D79" i="20"/>
  <c r="C79" i="20"/>
  <c r="B79" i="20"/>
  <c r="K78" i="20"/>
  <c r="J78" i="20"/>
  <c r="H78" i="20"/>
  <c r="G78" i="20"/>
  <c r="E78" i="20"/>
  <c r="D78" i="20"/>
  <c r="C78" i="20"/>
  <c r="B78" i="20"/>
  <c r="K77" i="20"/>
  <c r="J77" i="20"/>
  <c r="H77" i="20"/>
  <c r="G77" i="20"/>
  <c r="E77" i="20"/>
  <c r="D77" i="20"/>
  <c r="C77" i="20"/>
  <c r="B77" i="20"/>
  <c r="K76" i="20"/>
  <c r="J76" i="20"/>
  <c r="H76" i="20"/>
  <c r="G76" i="20"/>
  <c r="E76" i="20"/>
  <c r="D76" i="20"/>
  <c r="C76" i="20"/>
  <c r="B76" i="20"/>
  <c r="K75" i="20"/>
  <c r="J75" i="20"/>
  <c r="H75" i="20"/>
  <c r="G75" i="20"/>
  <c r="E75" i="20"/>
  <c r="D75" i="20"/>
  <c r="C75" i="20"/>
  <c r="B75" i="20"/>
  <c r="K74" i="20"/>
  <c r="J74" i="20"/>
  <c r="H74" i="20"/>
  <c r="G74" i="20"/>
  <c r="E74" i="20"/>
  <c r="D74" i="20"/>
  <c r="C74" i="20"/>
  <c r="B74" i="20"/>
  <c r="K73" i="20"/>
  <c r="J73" i="20"/>
  <c r="H73" i="20"/>
  <c r="G73" i="20"/>
  <c r="E73" i="20"/>
  <c r="D73" i="20"/>
  <c r="C73" i="20"/>
  <c r="B73" i="20"/>
  <c r="K72" i="20"/>
  <c r="J72" i="20"/>
  <c r="H72" i="20"/>
  <c r="G72" i="20"/>
  <c r="I72" i="20" s="1"/>
  <c r="E72" i="20"/>
  <c r="D72" i="20"/>
  <c r="C72" i="20"/>
  <c r="B72" i="20"/>
  <c r="K71" i="20"/>
  <c r="J71" i="20"/>
  <c r="H71" i="20"/>
  <c r="G71" i="20"/>
  <c r="E71" i="20"/>
  <c r="D71" i="20"/>
  <c r="C71" i="20"/>
  <c r="B71" i="20"/>
  <c r="K70" i="20"/>
  <c r="J70" i="20"/>
  <c r="H70" i="20"/>
  <c r="G70" i="20"/>
  <c r="E70" i="20"/>
  <c r="D70" i="20"/>
  <c r="C70" i="20"/>
  <c r="B70" i="20"/>
  <c r="K69" i="20"/>
  <c r="J69" i="20"/>
  <c r="H69" i="20"/>
  <c r="G69" i="20"/>
  <c r="E69" i="20"/>
  <c r="D69" i="20"/>
  <c r="C69" i="20"/>
  <c r="B69" i="20"/>
  <c r="K68" i="20"/>
  <c r="J68" i="20"/>
  <c r="H68" i="20"/>
  <c r="G68" i="20"/>
  <c r="E68" i="20"/>
  <c r="D68" i="20"/>
  <c r="C68" i="20"/>
  <c r="B68" i="20"/>
  <c r="K67" i="20"/>
  <c r="J67" i="20"/>
  <c r="H67" i="20"/>
  <c r="G67" i="20"/>
  <c r="E67" i="20"/>
  <c r="D67" i="20"/>
  <c r="C67" i="20"/>
  <c r="B67" i="20"/>
  <c r="K66" i="20"/>
  <c r="J66" i="20"/>
  <c r="H66" i="20"/>
  <c r="G66" i="20"/>
  <c r="E66" i="20"/>
  <c r="D66" i="20"/>
  <c r="C66" i="20"/>
  <c r="B66" i="20"/>
  <c r="K65" i="20"/>
  <c r="J65" i="20"/>
  <c r="H65" i="20"/>
  <c r="G65" i="20"/>
  <c r="E65" i="20"/>
  <c r="D65" i="20"/>
  <c r="C65" i="20"/>
  <c r="B65" i="20"/>
  <c r="K64" i="20"/>
  <c r="J64" i="20"/>
  <c r="H64" i="20"/>
  <c r="G64" i="20"/>
  <c r="I64" i="20" s="1"/>
  <c r="E64" i="20"/>
  <c r="D64" i="20"/>
  <c r="C64" i="20"/>
  <c r="B64" i="20"/>
  <c r="K63" i="20"/>
  <c r="J63" i="20"/>
  <c r="H63" i="20"/>
  <c r="G63" i="20"/>
  <c r="I63" i="20" s="1"/>
  <c r="E63" i="20"/>
  <c r="D63" i="20"/>
  <c r="C63" i="20"/>
  <c r="B63" i="20"/>
  <c r="K62" i="20"/>
  <c r="J62" i="20"/>
  <c r="H62" i="20"/>
  <c r="G62" i="20"/>
  <c r="E62" i="20"/>
  <c r="D62" i="20"/>
  <c r="C62" i="20"/>
  <c r="B62" i="20"/>
  <c r="K61" i="20"/>
  <c r="J61" i="20"/>
  <c r="H61" i="20"/>
  <c r="G61" i="20"/>
  <c r="E61" i="20"/>
  <c r="D61" i="20"/>
  <c r="C61" i="20"/>
  <c r="B61" i="20"/>
  <c r="K60" i="20"/>
  <c r="J60" i="20"/>
  <c r="H60" i="20"/>
  <c r="G60" i="20"/>
  <c r="I60" i="20" s="1"/>
  <c r="E60" i="20"/>
  <c r="D60" i="20"/>
  <c r="C60" i="20"/>
  <c r="B60" i="20"/>
  <c r="K59" i="20"/>
  <c r="J59" i="20"/>
  <c r="H59" i="20"/>
  <c r="G59" i="20"/>
  <c r="I59" i="20" s="1"/>
  <c r="E59" i="20"/>
  <c r="D59" i="20"/>
  <c r="C59" i="20"/>
  <c r="B59" i="20"/>
  <c r="K58" i="20"/>
  <c r="J58" i="20"/>
  <c r="H58" i="20"/>
  <c r="G58" i="20"/>
  <c r="I58" i="20" s="1"/>
  <c r="E58" i="20"/>
  <c r="D58" i="20"/>
  <c r="C58" i="20"/>
  <c r="B58" i="20"/>
  <c r="K57" i="20"/>
  <c r="J57" i="20"/>
  <c r="H57" i="20"/>
  <c r="G57" i="20"/>
  <c r="E57" i="20"/>
  <c r="D57" i="20"/>
  <c r="C57" i="20"/>
  <c r="B57" i="20"/>
  <c r="K56" i="20"/>
  <c r="J56" i="20"/>
  <c r="H56" i="20"/>
  <c r="G56" i="20"/>
  <c r="I56" i="20" s="1"/>
  <c r="E56" i="20"/>
  <c r="D56" i="20"/>
  <c r="C56" i="20"/>
  <c r="B56" i="20"/>
  <c r="K55" i="20"/>
  <c r="J55" i="20"/>
  <c r="H55" i="20"/>
  <c r="G55" i="20"/>
  <c r="I55" i="20" s="1"/>
  <c r="E55" i="20"/>
  <c r="D55" i="20"/>
  <c r="C55" i="20"/>
  <c r="B55" i="20"/>
  <c r="K54" i="20"/>
  <c r="J54" i="20"/>
  <c r="H54" i="20"/>
  <c r="G54" i="20"/>
  <c r="E54" i="20"/>
  <c r="D54" i="20"/>
  <c r="C54" i="20"/>
  <c r="B54" i="20"/>
  <c r="K53" i="20"/>
  <c r="J53" i="20"/>
  <c r="H53" i="20"/>
  <c r="G53" i="20"/>
  <c r="E53" i="20"/>
  <c r="D53" i="20"/>
  <c r="C53" i="20"/>
  <c r="B53" i="20"/>
  <c r="K52" i="20"/>
  <c r="J52" i="20"/>
  <c r="H52" i="20"/>
  <c r="G52" i="20"/>
  <c r="I52" i="20" s="1"/>
  <c r="E52" i="20"/>
  <c r="D52" i="20"/>
  <c r="C52" i="20"/>
  <c r="B52" i="20"/>
  <c r="K51" i="20"/>
  <c r="J51" i="20"/>
  <c r="H51" i="20"/>
  <c r="G51" i="20"/>
  <c r="E51" i="20"/>
  <c r="D51" i="20"/>
  <c r="C51" i="20"/>
  <c r="B51" i="20"/>
  <c r="K50" i="20"/>
  <c r="J50" i="20"/>
  <c r="H50" i="20"/>
  <c r="G50" i="20"/>
  <c r="E50" i="20"/>
  <c r="D50" i="20"/>
  <c r="C50" i="20"/>
  <c r="B50" i="20"/>
  <c r="K49" i="20"/>
  <c r="J49" i="20"/>
  <c r="H49" i="20"/>
  <c r="G49" i="20"/>
  <c r="E49" i="20"/>
  <c r="D49" i="20"/>
  <c r="C49" i="20"/>
  <c r="B49" i="20"/>
  <c r="K48" i="20"/>
  <c r="J48" i="20"/>
  <c r="H48" i="20"/>
  <c r="G48" i="20"/>
  <c r="I48" i="20" s="1"/>
  <c r="E48" i="20"/>
  <c r="D48" i="20"/>
  <c r="C48" i="20"/>
  <c r="B48" i="20"/>
  <c r="K47" i="20"/>
  <c r="J47" i="20"/>
  <c r="H47" i="20"/>
  <c r="G47" i="20"/>
  <c r="E47" i="20"/>
  <c r="D47" i="20"/>
  <c r="C47" i="20"/>
  <c r="B47" i="20"/>
  <c r="K46" i="20"/>
  <c r="J46" i="20"/>
  <c r="H46" i="20"/>
  <c r="G46" i="20"/>
  <c r="E46" i="20"/>
  <c r="D46" i="20"/>
  <c r="C46" i="20"/>
  <c r="B46" i="20"/>
  <c r="K45" i="20"/>
  <c r="J45" i="20"/>
  <c r="H45" i="20"/>
  <c r="G45" i="20"/>
  <c r="E45" i="20"/>
  <c r="D45" i="20"/>
  <c r="C45" i="20"/>
  <c r="B45" i="20"/>
  <c r="K44" i="20"/>
  <c r="J44" i="20"/>
  <c r="H44" i="20"/>
  <c r="G44" i="20"/>
  <c r="E44" i="20"/>
  <c r="D44" i="20"/>
  <c r="C44" i="20"/>
  <c r="B44" i="20"/>
  <c r="K43" i="20"/>
  <c r="J43" i="20"/>
  <c r="H43" i="20"/>
  <c r="G43" i="20"/>
  <c r="E43" i="20"/>
  <c r="D43" i="20"/>
  <c r="C43" i="20"/>
  <c r="B43" i="20"/>
  <c r="K42" i="20"/>
  <c r="J42" i="20"/>
  <c r="H42" i="20"/>
  <c r="G42" i="20"/>
  <c r="E42" i="20"/>
  <c r="D42" i="20"/>
  <c r="C42" i="20"/>
  <c r="B42" i="20"/>
  <c r="K41" i="20"/>
  <c r="J41" i="20"/>
  <c r="H41" i="20"/>
  <c r="G41" i="20"/>
  <c r="E41" i="20"/>
  <c r="D41" i="20"/>
  <c r="C41" i="20"/>
  <c r="B41" i="20"/>
  <c r="K40" i="20"/>
  <c r="J40" i="20"/>
  <c r="H40" i="20"/>
  <c r="G40" i="20"/>
  <c r="E40" i="20"/>
  <c r="D40" i="20"/>
  <c r="C40" i="20"/>
  <c r="B40" i="20"/>
  <c r="K39" i="20"/>
  <c r="J39" i="20"/>
  <c r="H39" i="20"/>
  <c r="G39" i="20"/>
  <c r="E39" i="20"/>
  <c r="D39" i="20"/>
  <c r="C39" i="20"/>
  <c r="B39" i="20"/>
  <c r="K38" i="20"/>
  <c r="J38" i="20"/>
  <c r="H38" i="20"/>
  <c r="G38" i="20"/>
  <c r="E38" i="20"/>
  <c r="D38" i="20"/>
  <c r="C38" i="20"/>
  <c r="B38" i="20"/>
  <c r="K37" i="20"/>
  <c r="J37" i="20"/>
  <c r="H37" i="20"/>
  <c r="G37" i="20"/>
  <c r="E37" i="20"/>
  <c r="D37" i="20"/>
  <c r="C37" i="20"/>
  <c r="B37" i="20"/>
  <c r="K36" i="20"/>
  <c r="J36" i="20"/>
  <c r="H36" i="20"/>
  <c r="G36" i="20"/>
  <c r="E36" i="20"/>
  <c r="D36" i="20"/>
  <c r="C36" i="20"/>
  <c r="B36" i="20"/>
  <c r="K35" i="20"/>
  <c r="J35" i="20"/>
  <c r="H35" i="20"/>
  <c r="G35" i="20"/>
  <c r="E35" i="20"/>
  <c r="D35" i="20"/>
  <c r="C35" i="20"/>
  <c r="B35" i="20"/>
  <c r="K34" i="20"/>
  <c r="J34" i="20"/>
  <c r="H34" i="20"/>
  <c r="G34" i="20"/>
  <c r="E34" i="20"/>
  <c r="D34" i="20"/>
  <c r="C34" i="20"/>
  <c r="B34" i="20"/>
  <c r="K33" i="20"/>
  <c r="J33" i="20"/>
  <c r="H33" i="20"/>
  <c r="G33" i="20"/>
  <c r="E33" i="20"/>
  <c r="D33" i="20"/>
  <c r="C33" i="20"/>
  <c r="B33" i="20"/>
  <c r="K32" i="20"/>
  <c r="J32" i="20"/>
  <c r="H32" i="20"/>
  <c r="G32" i="20"/>
  <c r="E32" i="20"/>
  <c r="D32" i="20"/>
  <c r="C32" i="20"/>
  <c r="B32" i="20"/>
  <c r="K31" i="20"/>
  <c r="J31" i="20"/>
  <c r="H31" i="20"/>
  <c r="G31" i="20"/>
  <c r="E31" i="20"/>
  <c r="D31" i="20"/>
  <c r="C31" i="20"/>
  <c r="B31" i="20"/>
  <c r="K30" i="20"/>
  <c r="J30" i="20"/>
  <c r="H30" i="20"/>
  <c r="G30" i="20"/>
  <c r="E30" i="20"/>
  <c r="D30" i="20"/>
  <c r="C30" i="20"/>
  <c r="B30" i="20"/>
  <c r="K29" i="20"/>
  <c r="J29" i="20"/>
  <c r="H29" i="20"/>
  <c r="G29" i="20"/>
  <c r="E29" i="20"/>
  <c r="D29" i="20"/>
  <c r="C29" i="20"/>
  <c r="B29" i="20"/>
  <c r="K28" i="20"/>
  <c r="J28" i="20"/>
  <c r="H28" i="20"/>
  <c r="G28" i="20"/>
  <c r="E28" i="20"/>
  <c r="D28" i="20"/>
  <c r="C28" i="20"/>
  <c r="B28" i="20"/>
  <c r="K27" i="20"/>
  <c r="J27" i="20"/>
  <c r="H27" i="20"/>
  <c r="G27" i="20"/>
  <c r="E27" i="20"/>
  <c r="D27" i="20"/>
  <c r="C27" i="20"/>
  <c r="B27" i="20"/>
  <c r="K26" i="20"/>
  <c r="J26" i="20"/>
  <c r="H26" i="20"/>
  <c r="G26" i="20"/>
  <c r="E26" i="20"/>
  <c r="D26" i="20"/>
  <c r="C26" i="20"/>
  <c r="B26" i="20"/>
  <c r="K25" i="20"/>
  <c r="J25" i="20"/>
  <c r="H25" i="20"/>
  <c r="G25" i="20"/>
  <c r="E25" i="20"/>
  <c r="D25" i="20"/>
  <c r="C25" i="20"/>
  <c r="B25" i="20"/>
  <c r="K24" i="20"/>
  <c r="J24" i="20"/>
  <c r="H24" i="20"/>
  <c r="G24" i="20"/>
  <c r="E24" i="20"/>
  <c r="D24" i="20"/>
  <c r="C24" i="20"/>
  <c r="B24" i="20"/>
  <c r="K23" i="20"/>
  <c r="J23" i="20"/>
  <c r="H23" i="20"/>
  <c r="G23" i="20"/>
  <c r="E23" i="20"/>
  <c r="D23" i="20"/>
  <c r="C23" i="20"/>
  <c r="B23" i="20"/>
  <c r="K22" i="20"/>
  <c r="J22" i="20"/>
  <c r="H22" i="20"/>
  <c r="G22" i="20"/>
  <c r="E22" i="20"/>
  <c r="D22" i="20"/>
  <c r="C22" i="20"/>
  <c r="B22" i="20"/>
  <c r="K21" i="20"/>
  <c r="J21" i="20"/>
  <c r="H21" i="20"/>
  <c r="G21" i="20"/>
  <c r="E21" i="20"/>
  <c r="D21" i="20"/>
  <c r="C21" i="20"/>
  <c r="B21" i="20"/>
  <c r="K20" i="20"/>
  <c r="J20" i="20"/>
  <c r="H20" i="20"/>
  <c r="G20" i="20"/>
  <c r="E20" i="20"/>
  <c r="D20" i="20"/>
  <c r="C20" i="20"/>
  <c r="B20" i="20"/>
  <c r="K19" i="20"/>
  <c r="J19" i="20"/>
  <c r="H19" i="20"/>
  <c r="G19" i="20"/>
  <c r="E19" i="20"/>
  <c r="D19" i="20"/>
  <c r="C19" i="20"/>
  <c r="B19" i="20"/>
  <c r="K18" i="20"/>
  <c r="J18" i="20"/>
  <c r="H18" i="20"/>
  <c r="G18" i="20"/>
  <c r="E18" i="20"/>
  <c r="D18" i="20"/>
  <c r="C18" i="20"/>
  <c r="B18" i="20"/>
  <c r="K17" i="20"/>
  <c r="J17" i="20"/>
  <c r="H17" i="20"/>
  <c r="G17" i="20"/>
  <c r="E17" i="20"/>
  <c r="D17" i="20"/>
  <c r="C17" i="20"/>
  <c r="B17" i="20"/>
  <c r="K16" i="20"/>
  <c r="J16" i="20"/>
  <c r="H16" i="20"/>
  <c r="G16" i="20"/>
  <c r="E16" i="20"/>
  <c r="D16" i="20"/>
  <c r="C16" i="20"/>
  <c r="B16" i="20"/>
  <c r="K15" i="20"/>
  <c r="J15" i="20"/>
  <c r="H15" i="20"/>
  <c r="G15" i="20"/>
  <c r="E15" i="20"/>
  <c r="D15" i="20"/>
  <c r="C15" i="20"/>
  <c r="B15" i="20"/>
  <c r="F15" i="20" s="1"/>
  <c r="K14" i="20"/>
  <c r="J14" i="20"/>
  <c r="H14" i="20"/>
  <c r="G14" i="20"/>
  <c r="E14" i="20"/>
  <c r="D14" i="20"/>
  <c r="C14" i="20"/>
  <c r="B14" i="20"/>
  <c r="K13" i="20"/>
  <c r="J13" i="20"/>
  <c r="H13" i="20"/>
  <c r="G13" i="20"/>
  <c r="E13" i="20"/>
  <c r="D13" i="20"/>
  <c r="C13" i="20"/>
  <c r="B13" i="20"/>
  <c r="K12" i="20"/>
  <c r="J12" i="20"/>
  <c r="H12" i="20"/>
  <c r="G12" i="20"/>
  <c r="E12" i="20"/>
  <c r="D12" i="20"/>
  <c r="C12" i="20"/>
  <c r="B12" i="20"/>
  <c r="K11" i="20"/>
  <c r="J11" i="20"/>
  <c r="H11" i="20"/>
  <c r="G11" i="20"/>
  <c r="E11" i="20"/>
  <c r="D11" i="20"/>
  <c r="C11" i="20"/>
  <c r="B11" i="20"/>
  <c r="F11" i="20" s="1"/>
  <c r="K10" i="20"/>
  <c r="J10" i="20"/>
  <c r="H10" i="20"/>
  <c r="G10" i="20"/>
  <c r="E10" i="20"/>
  <c r="D10" i="20"/>
  <c r="C10" i="20"/>
  <c r="B10" i="20"/>
  <c r="K9" i="20"/>
  <c r="J9" i="20"/>
  <c r="H9" i="20"/>
  <c r="G9" i="20"/>
  <c r="E9" i="20"/>
  <c r="D9" i="20"/>
  <c r="C9" i="20"/>
  <c r="B9" i="20"/>
  <c r="K8" i="20"/>
  <c r="L109" i="20" s="1"/>
  <c r="J8" i="20"/>
  <c r="K109" i="20" s="1"/>
  <c r="H8" i="20"/>
  <c r="D110" i="20" s="1"/>
  <c r="G8" i="20"/>
  <c r="C110" i="20" s="1"/>
  <c r="E8" i="20"/>
  <c r="F109" i="20" s="1"/>
  <c r="D8" i="20"/>
  <c r="E109" i="20" s="1"/>
  <c r="C8" i="20"/>
  <c r="D109" i="20" s="1"/>
  <c r="B8" i="20"/>
  <c r="C109" i="20" s="1"/>
  <c r="K7" i="20"/>
  <c r="J7" i="20"/>
  <c r="H7" i="20"/>
  <c r="G7" i="20"/>
  <c r="E7" i="20"/>
  <c r="D7" i="20"/>
  <c r="C7" i="20"/>
  <c r="B7" i="20"/>
  <c r="F7" i="20" s="1"/>
  <c r="K6" i="20"/>
  <c r="J6" i="20"/>
  <c r="H6" i="20"/>
  <c r="G6" i="20"/>
  <c r="E6" i="20"/>
  <c r="D6" i="20"/>
  <c r="C6" i="20"/>
  <c r="B6" i="20"/>
  <c r="F6" i="20" s="1"/>
  <c r="K5" i="20"/>
  <c r="J5" i="20"/>
  <c r="H5" i="20"/>
  <c r="G5" i="20"/>
  <c r="E5" i="20"/>
  <c r="D5" i="20"/>
  <c r="C5" i="20"/>
  <c r="B5" i="20"/>
  <c r="L50" i="20" l="1"/>
  <c r="L51" i="20"/>
  <c r="L59" i="20"/>
  <c r="L70" i="20"/>
  <c r="L71" i="20"/>
  <c r="L99" i="20"/>
  <c r="I13" i="20"/>
  <c r="I14" i="20"/>
  <c r="I68" i="20"/>
  <c r="L17" i="20"/>
  <c r="L19" i="20"/>
  <c r="L20" i="20"/>
  <c r="L21" i="20"/>
  <c r="L22" i="20"/>
  <c r="L23" i="20"/>
  <c r="L24" i="20"/>
  <c r="L12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I70" i="20"/>
  <c r="I78" i="20"/>
  <c r="I94" i="20"/>
  <c r="L91" i="20"/>
  <c r="L94" i="20"/>
  <c r="L95" i="20"/>
  <c r="L6" i="20"/>
  <c r="L9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F75" i="20"/>
  <c r="F51" i="20"/>
  <c r="L62" i="20"/>
  <c r="L63" i="20"/>
  <c r="I71" i="20"/>
  <c r="F90" i="20"/>
  <c r="F99" i="20"/>
  <c r="M99" i="20" s="1"/>
  <c r="I6" i="20"/>
  <c r="I9" i="20"/>
  <c r="I10" i="20"/>
  <c r="F50" i="20"/>
  <c r="L66" i="20"/>
  <c r="L67" i="20"/>
  <c r="I74" i="20"/>
  <c r="I75" i="20"/>
  <c r="M75" i="20" s="1"/>
  <c r="I76" i="20"/>
  <c r="I79" i="20"/>
  <c r="F98" i="20"/>
  <c r="I42" i="20"/>
  <c r="I43" i="20"/>
  <c r="I44" i="20"/>
  <c r="I45" i="20"/>
  <c r="I46" i="20"/>
  <c r="M46" i="20" s="1"/>
  <c r="I47" i="20"/>
  <c r="F67" i="20"/>
  <c r="L75" i="20"/>
  <c r="L78" i="20"/>
  <c r="L79" i="20"/>
  <c r="I82" i="20"/>
  <c r="I86" i="20"/>
  <c r="I90" i="20"/>
  <c r="I91" i="20"/>
  <c r="I92" i="20"/>
  <c r="I95" i="20"/>
  <c r="L13" i="20"/>
  <c r="I50" i="20"/>
  <c r="M50" i="20" s="1"/>
  <c r="I51" i="20"/>
  <c r="F66" i="20"/>
  <c r="L82" i="20"/>
  <c r="L83" i="20"/>
  <c r="L86" i="20"/>
  <c r="L87" i="20"/>
  <c r="I98" i="20"/>
  <c r="C100" i="20"/>
  <c r="F9" i="20"/>
  <c r="L16" i="20"/>
  <c r="I54" i="20"/>
  <c r="F74" i="20"/>
  <c r="F83" i="20"/>
  <c r="M83" i="20" s="1"/>
  <c r="F13" i="20"/>
  <c r="F17" i="20"/>
  <c r="L54" i="20"/>
  <c r="L55" i="20"/>
  <c r="I62" i="20"/>
  <c r="I66" i="20"/>
  <c r="M66" i="20" s="1"/>
  <c r="I67" i="20"/>
  <c r="F82" i="20"/>
  <c r="F91" i="20"/>
  <c r="M91" i="20" s="1"/>
  <c r="L96" i="20"/>
  <c r="L10" i="20"/>
  <c r="L11" i="20"/>
  <c r="I15" i="20"/>
  <c r="I16" i="20"/>
  <c r="F52" i="20"/>
  <c r="F53" i="20"/>
  <c r="L57" i="20"/>
  <c r="I61" i="20"/>
  <c r="F68" i="20"/>
  <c r="F69" i="20"/>
  <c r="L73" i="20"/>
  <c r="I77" i="20"/>
  <c r="F84" i="20"/>
  <c r="F85" i="20"/>
  <c r="L89" i="20"/>
  <c r="I93" i="20"/>
  <c r="F10" i="20"/>
  <c r="F54" i="20"/>
  <c r="F55" i="20"/>
  <c r="F70" i="20"/>
  <c r="M70" i="20" s="1"/>
  <c r="F71" i="20"/>
  <c r="F86" i="20"/>
  <c r="F87" i="20"/>
  <c r="M87" i="20" s="1"/>
  <c r="F12" i="20"/>
  <c r="L14" i="20"/>
  <c r="L15" i="20"/>
  <c r="I49" i="20"/>
  <c r="F56" i="20"/>
  <c r="F57" i="20"/>
  <c r="L60" i="20"/>
  <c r="L61" i="20"/>
  <c r="I65" i="20"/>
  <c r="F72" i="20"/>
  <c r="F73" i="20"/>
  <c r="L76" i="20"/>
  <c r="L77" i="20"/>
  <c r="I81" i="20"/>
  <c r="F88" i="20"/>
  <c r="F89" i="20"/>
  <c r="L92" i="20"/>
  <c r="L93" i="20"/>
  <c r="I97" i="20"/>
  <c r="F5" i="20"/>
  <c r="G100" i="20"/>
  <c r="I100" i="20" s="1"/>
  <c r="F14" i="20"/>
  <c r="F58" i="20"/>
  <c r="F59" i="20"/>
  <c r="M59" i="20" s="1"/>
  <c r="H100" i="20"/>
  <c r="I7" i="20"/>
  <c r="F16" i="20"/>
  <c r="L18" i="20"/>
  <c r="L49" i="20"/>
  <c r="I53" i="20"/>
  <c r="F60" i="20"/>
  <c r="F61" i="20"/>
  <c r="L65" i="20"/>
  <c r="I69" i="20"/>
  <c r="M69" i="20" s="1"/>
  <c r="F76" i="20"/>
  <c r="F77" i="20"/>
  <c r="L81" i="20"/>
  <c r="I85" i="20"/>
  <c r="F92" i="20"/>
  <c r="M92" i="20" s="1"/>
  <c r="F93" i="20"/>
  <c r="L97" i="20"/>
  <c r="F18" i="20"/>
  <c r="F19" i="20"/>
  <c r="F21" i="20"/>
  <c r="M21" i="20" s="1"/>
  <c r="F22" i="20"/>
  <c r="M22" i="20" s="1"/>
  <c r="F23" i="20"/>
  <c r="M23" i="20" s="1"/>
  <c r="F24" i="20"/>
  <c r="F25" i="20"/>
  <c r="M25" i="20" s="1"/>
  <c r="F26" i="20"/>
  <c r="F27" i="20"/>
  <c r="M27" i="20" s="1"/>
  <c r="F28" i="20"/>
  <c r="M28" i="20" s="1"/>
  <c r="F29" i="20"/>
  <c r="M29" i="20" s="1"/>
  <c r="F30" i="20"/>
  <c r="M30" i="20" s="1"/>
  <c r="F31" i="20"/>
  <c r="F33" i="20"/>
  <c r="M33" i="20" s="1"/>
  <c r="F34" i="20"/>
  <c r="F35" i="20"/>
  <c r="F37" i="20"/>
  <c r="F39" i="20"/>
  <c r="F41" i="20"/>
  <c r="F42" i="20"/>
  <c r="M42" i="20" s="1"/>
  <c r="F43" i="20"/>
  <c r="F45" i="20"/>
  <c r="F47" i="20"/>
  <c r="F62" i="20"/>
  <c r="F63" i="20"/>
  <c r="F78" i="20"/>
  <c r="F79" i="20"/>
  <c r="F94" i="20"/>
  <c r="M94" i="20" s="1"/>
  <c r="F95" i="20"/>
  <c r="K100" i="20"/>
  <c r="L7" i="20"/>
  <c r="I11" i="20"/>
  <c r="I12" i="20"/>
  <c r="M12" i="20" s="1"/>
  <c r="F20" i="20"/>
  <c r="M20" i="20" s="1"/>
  <c r="F32" i="20"/>
  <c r="F36" i="20"/>
  <c r="M36" i="20" s="1"/>
  <c r="F38" i="20"/>
  <c r="F40" i="20"/>
  <c r="F44" i="20"/>
  <c r="F46" i="20"/>
  <c r="F48" i="20"/>
  <c r="F49" i="20"/>
  <c r="L52" i="20"/>
  <c r="L53" i="20"/>
  <c r="M53" i="20" s="1"/>
  <c r="I57" i="20"/>
  <c r="F64" i="20"/>
  <c r="F65" i="20"/>
  <c r="M65" i="20" s="1"/>
  <c r="L69" i="20"/>
  <c r="I73" i="20"/>
  <c r="F80" i="20"/>
  <c r="F81" i="20"/>
  <c r="L85" i="20"/>
  <c r="I89" i="20"/>
  <c r="F96" i="20"/>
  <c r="M96" i="20" s="1"/>
  <c r="F97" i="20"/>
  <c r="L98" i="20"/>
  <c r="M6" i="20"/>
  <c r="M15" i="20"/>
  <c r="M9" i="20"/>
  <c r="I5" i="20"/>
  <c r="L48" i="20"/>
  <c r="M60" i="20"/>
  <c r="L64" i="20"/>
  <c r="L80" i="20"/>
  <c r="M26" i="20"/>
  <c r="M34" i="20"/>
  <c r="M43" i="20"/>
  <c r="M62" i="20"/>
  <c r="M63" i="20"/>
  <c r="L68" i="20"/>
  <c r="M81" i="20"/>
  <c r="L84" i="20"/>
  <c r="M84" i="20" s="1"/>
  <c r="L8" i="20"/>
  <c r="M109" i="20" s="1"/>
  <c r="B100" i="20"/>
  <c r="J100" i="20"/>
  <c r="F8" i="20"/>
  <c r="D100" i="20"/>
  <c r="L5" i="20"/>
  <c r="E100" i="20"/>
  <c r="I8" i="20"/>
  <c r="G110" i="20" s="1"/>
  <c r="L56" i="20"/>
  <c r="L72" i="20"/>
  <c r="L88" i="20"/>
  <c r="L58" i="20"/>
  <c r="L74" i="20"/>
  <c r="L90" i="20"/>
  <c r="M52" i="20" l="1"/>
  <c r="M32" i="20"/>
  <c r="M79" i="20"/>
  <c r="M41" i="20"/>
  <c r="M18" i="20"/>
  <c r="M31" i="20"/>
  <c r="M78" i="20"/>
  <c r="M19" i="20"/>
  <c r="M51" i="20"/>
  <c r="M44" i="20"/>
  <c r="M67" i="20"/>
  <c r="M38" i="20"/>
  <c r="M95" i="20"/>
  <c r="M37" i="20"/>
  <c r="M98" i="20"/>
  <c r="M35" i="20"/>
  <c r="M11" i="20"/>
  <c r="M13" i="20"/>
  <c r="M48" i="20"/>
  <c r="M40" i="20"/>
  <c r="M45" i="20"/>
  <c r="M14" i="20"/>
  <c r="M71" i="20"/>
  <c r="M82" i="20"/>
  <c r="M55" i="20"/>
  <c r="M39" i="20"/>
  <c r="M76" i="20"/>
  <c r="M16" i="20"/>
  <c r="M10" i="20"/>
  <c r="M74" i="20"/>
  <c r="M97" i="20"/>
  <c r="M7" i="20"/>
  <c r="M47" i="20"/>
  <c r="M17" i="20"/>
  <c r="M24" i="20"/>
  <c r="M86" i="20"/>
  <c r="M49" i="20"/>
  <c r="M58" i="20"/>
  <c r="M85" i="20"/>
  <c r="M90" i="20"/>
  <c r="M5" i="20"/>
  <c r="M77" i="20"/>
  <c r="F100" i="20"/>
  <c r="M100" i="20" s="1"/>
  <c r="B102" i="20" s="1"/>
  <c r="M80" i="20"/>
  <c r="M54" i="20"/>
  <c r="M93" i="20"/>
  <c r="M68" i="20"/>
  <c r="M56" i="20"/>
  <c r="M89" i="20"/>
  <c r="M61" i="20"/>
  <c r="M57" i="20"/>
  <c r="L100" i="20"/>
  <c r="M64" i="20"/>
  <c r="M88" i="20"/>
  <c r="M72" i="20"/>
  <c r="M73" i="20"/>
  <c r="G109" i="20"/>
  <c r="M8" i="20"/>
  <c r="L99" i="19" l="1"/>
  <c r="K99" i="19"/>
  <c r="M99" i="19" s="1"/>
  <c r="H99" i="19"/>
  <c r="G99" i="19"/>
  <c r="I99" i="19" s="1"/>
  <c r="E99" i="19"/>
  <c r="D99" i="19"/>
  <c r="C99" i="19"/>
  <c r="B99" i="19"/>
  <c r="F99" i="19" s="1"/>
  <c r="N99" i="19" s="1"/>
  <c r="L98" i="19"/>
  <c r="K98" i="19"/>
  <c r="H98" i="19"/>
  <c r="G98" i="19"/>
  <c r="I98" i="19" s="1"/>
  <c r="E98" i="19"/>
  <c r="D98" i="19"/>
  <c r="C98" i="19"/>
  <c r="B98" i="19"/>
  <c r="L97" i="19"/>
  <c r="K97" i="19"/>
  <c r="M97" i="19" s="1"/>
  <c r="H97" i="19"/>
  <c r="G97" i="19"/>
  <c r="I97" i="19" s="1"/>
  <c r="E97" i="19"/>
  <c r="D97" i="19"/>
  <c r="C97" i="19"/>
  <c r="B97" i="19"/>
  <c r="F97" i="19" s="1"/>
  <c r="N97" i="19" s="1"/>
  <c r="L96" i="19"/>
  <c r="K96" i="19"/>
  <c r="H96" i="19"/>
  <c r="G96" i="19"/>
  <c r="I96" i="19" s="1"/>
  <c r="E96" i="19"/>
  <c r="D96" i="19"/>
  <c r="C96" i="19"/>
  <c r="B96" i="19"/>
  <c r="L95" i="19"/>
  <c r="K95" i="19"/>
  <c r="M95" i="19" s="1"/>
  <c r="J95" i="19"/>
  <c r="H95" i="19"/>
  <c r="G95" i="19"/>
  <c r="E95" i="19"/>
  <c r="D95" i="19"/>
  <c r="C95" i="19"/>
  <c r="B95" i="19"/>
  <c r="M94" i="19"/>
  <c r="L94" i="19"/>
  <c r="K94" i="19"/>
  <c r="H94" i="19"/>
  <c r="G94" i="19"/>
  <c r="I94" i="19" s="1"/>
  <c r="E94" i="19"/>
  <c r="D94" i="19"/>
  <c r="F94" i="19" s="1"/>
  <c r="C94" i="19"/>
  <c r="B94" i="19"/>
  <c r="L93" i="19"/>
  <c r="K93" i="19"/>
  <c r="M93" i="19" s="1"/>
  <c r="H93" i="19"/>
  <c r="G93" i="19"/>
  <c r="I93" i="19" s="1"/>
  <c r="E93" i="19"/>
  <c r="D93" i="19"/>
  <c r="C93" i="19"/>
  <c r="B93" i="19"/>
  <c r="L92" i="19"/>
  <c r="M92" i="19" s="1"/>
  <c r="K92" i="19"/>
  <c r="H92" i="19"/>
  <c r="G92" i="19"/>
  <c r="E92" i="19"/>
  <c r="D92" i="19"/>
  <c r="C92" i="19"/>
  <c r="B92" i="19"/>
  <c r="L91" i="19"/>
  <c r="K91" i="19"/>
  <c r="H91" i="19"/>
  <c r="G91" i="19"/>
  <c r="E91" i="19"/>
  <c r="D91" i="19"/>
  <c r="C91" i="19"/>
  <c r="B91" i="19"/>
  <c r="L90" i="19"/>
  <c r="K90" i="19"/>
  <c r="M90" i="19" s="1"/>
  <c r="H90" i="19"/>
  <c r="G90" i="19"/>
  <c r="I90" i="19" s="1"/>
  <c r="E90" i="19"/>
  <c r="D90" i="19"/>
  <c r="F90" i="19" s="1"/>
  <c r="C90" i="19"/>
  <c r="B90" i="19"/>
  <c r="L89" i="19"/>
  <c r="K89" i="19"/>
  <c r="M89" i="19" s="1"/>
  <c r="J89" i="19"/>
  <c r="I89" i="19"/>
  <c r="H89" i="19"/>
  <c r="G89" i="19"/>
  <c r="E89" i="19"/>
  <c r="D89" i="19"/>
  <c r="C89" i="19"/>
  <c r="B89" i="19"/>
  <c r="F89" i="19" s="1"/>
  <c r="L88" i="19"/>
  <c r="K88" i="19"/>
  <c r="H88" i="19"/>
  <c r="G88" i="19"/>
  <c r="I88" i="19" s="1"/>
  <c r="E88" i="19"/>
  <c r="D88" i="19"/>
  <c r="C88" i="19"/>
  <c r="B88" i="19"/>
  <c r="L87" i="19"/>
  <c r="K87" i="19"/>
  <c r="M87" i="19" s="1"/>
  <c r="H87" i="19"/>
  <c r="G87" i="19"/>
  <c r="I87" i="19" s="1"/>
  <c r="E87" i="19"/>
  <c r="D87" i="19"/>
  <c r="C87" i="19"/>
  <c r="B87" i="19"/>
  <c r="M86" i="19"/>
  <c r="L86" i="19"/>
  <c r="K86" i="19"/>
  <c r="H86" i="19"/>
  <c r="G86" i="19"/>
  <c r="I86" i="19" s="1"/>
  <c r="E86" i="19"/>
  <c r="D86" i="19"/>
  <c r="C86" i="19"/>
  <c r="B86" i="19"/>
  <c r="L85" i="19"/>
  <c r="K85" i="19"/>
  <c r="M85" i="19" s="1"/>
  <c r="H85" i="19"/>
  <c r="I85" i="19" s="1"/>
  <c r="G85" i="19"/>
  <c r="E85" i="19"/>
  <c r="D85" i="19"/>
  <c r="C85" i="19"/>
  <c r="B85" i="19"/>
  <c r="M84" i="19"/>
  <c r="L84" i="19"/>
  <c r="K84" i="19"/>
  <c r="H84" i="19"/>
  <c r="G84" i="19"/>
  <c r="I84" i="19" s="1"/>
  <c r="E84" i="19"/>
  <c r="D84" i="19"/>
  <c r="C84" i="19"/>
  <c r="B84" i="19"/>
  <c r="L83" i="19"/>
  <c r="K83" i="19"/>
  <c r="M83" i="19" s="1"/>
  <c r="J83" i="19"/>
  <c r="H83" i="19"/>
  <c r="G83" i="19"/>
  <c r="I83" i="19" s="1"/>
  <c r="E83" i="19"/>
  <c r="D83" i="19"/>
  <c r="C83" i="19"/>
  <c r="B83" i="19"/>
  <c r="L82" i="19"/>
  <c r="K82" i="19"/>
  <c r="J82" i="19"/>
  <c r="H82" i="19"/>
  <c r="G82" i="19"/>
  <c r="E82" i="19"/>
  <c r="D82" i="19"/>
  <c r="C82" i="19"/>
  <c r="B82" i="19"/>
  <c r="L81" i="19"/>
  <c r="M81" i="19" s="1"/>
  <c r="K81" i="19"/>
  <c r="H81" i="19"/>
  <c r="I81" i="19" s="1"/>
  <c r="G81" i="19"/>
  <c r="E81" i="19"/>
  <c r="D81" i="19"/>
  <c r="C81" i="19"/>
  <c r="F81" i="19" s="1"/>
  <c r="B81" i="19"/>
  <c r="L80" i="19"/>
  <c r="K80" i="19"/>
  <c r="H80" i="19"/>
  <c r="G80" i="19"/>
  <c r="E80" i="19"/>
  <c r="D80" i="19"/>
  <c r="C80" i="19"/>
  <c r="B80" i="19"/>
  <c r="L79" i="19"/>
  <c r="M79" i="19" s="1"/>
  <c r="K79" i="19"/>
  <c r="J79" i="19"/>
  <c r="H79" i="19"/>
  <c r="G79" i="19"/>
  <c r="I79" i="19" s="1"/>
  <c r="E79" i="19"/>
  <c r="D79" i="19"/>
  <c r="C79" i="19"/>
  <c r="B79" i="19"/>
  <c r="F79" i="19" s="1"/>
  <c r="N79" i="19" s="1"/>
  <c r="L78" i="19"/>
  <c r="K78" i="19"/>
  <c r="M78" i="19" s="1"/>
  <c r="H78" i="19"/>
  <c r="G78" i="19"/>
  <c r="I78" i="19" s="1"/>
  <c r="E78" i="19"/>
  <c r="D78" i="19"/>
  <c r="C78" i="19"/>
  <c r="B78" i="19"/>
  <c r="L77" i="19"/>
  <c r="K77" i="19"/>
  <c r="M77" i="19" s="1"/>
  <c r="J77" i="19"/>
  <c r="H77" i="19"/>
  <c r="G77" i="19"/>
  <c r="I77" i="19" s="1"/>
  <c r="E77" i="19"/>
  <c r="D77" i="19"/>
  <c r="C77" i="19"/>
  <c r="B77" i="19"/>
  <c r="F77" i="19" s="1"/>
  <c r="L76" i="19"/>
  <c r="M76" i="19" s="1"/>
  <c r="K76" i="19"/>
  <c r="J76" i="19"/>
  <c r="H76" i="19"/>
  <c r="G76" i="19"/>
  <c r="I76" i="19" s="1"/>
  <c r="E76" i="19"/>
  <c r="D76" i="19"/>
  <c r="C76" i="19"/>
  <c r="B76" i="19"/>
  <c r="L75" i="19"/>
  <c r="K75" i="19"/>
  <c r="H75" i="19"/>
  <c r="G75" i="19"/>
  <c r="I75" i="19" s="1"/>
  <c r="F75" i="19"/>
  <c r="E75" i="19"/>
  <c r="D75" i="19"/>
  <c r="C75" i="19"/>
  <c r="B75" i="19"/>
  <c r="L74" i="19"/>
  <c r="K74" i="19"/>
  <c r="M74" i="19" s="1"/>
  <c r="H74" i="19"/>
  <c r="G74" i="19"/>
  <c r="I74" i="19" s="1"/>
  <c r="E74" i="19"/>
  <c r="D74" i="19"/>
  <c r="C74" i="19"/>
  <c r="B74" i="19"/>
  <c r="L73" i="19"/>
  <c r="K73" i="19"/>
  <c r="H73" i="19"/>
  <c r="G73" i="19"/>
  <c r="I73" i="19" s="1"/>
  <c r="E73" i="19"/>
  <c r="D73" i="19"/>
  <c r="C73" i="19"/>
  <c r="B73" i="19"/>
  <c r="F73" i="19" s="1"/>
  <c r="L72" i="19"/>
  <c r="K72" i="19"/>
  <c r="M72" i="19" s="1"/>
  <c r="H72" i="19"/>
  <c r="G72" i="19"/>
  <c r="I72" i="19" s="1"/>
  <c r="E72" i="19"/>
  <c r="D72" i="19"/>
  <c r="C72" i="19"/>
  <c r="B72" i="19"/>
  <c r="F72" i="19" s="1"/>
  <c r="L71" i="19"/>
  <c r="K71" i="19"/>
  <c r="M71" i="19" s="1"/>
  <c r="J71" i="19"/>
  <c r="H71" i="19"/>
  <c r="G71" i="19"/>
  <c r="I71" i="19" s="1"/>
  <c r="E71" i="19"/>
  <c r="D71" i="19"/>
  <c r="C71" i="19"/>
  <c r="B71" i="19"/>
  <c r="F71" i="19" s="1"/>
  <c r="L70" i="19"/>
  <c r="K70" i="19"/>
  <c r="H70" i="19"/>
  <c r="G70" i="19"/>
  <c r="E70" i="19"/>
  <c r="D70" i="19"/>
  <c r="C70" i="19"/>
  <c r="B70" i="19"/>
  <c r="L69" i="19"/>
  <c r="K69" i="19"/>
  <c r="M69" i="19" s="1"/>
  <c r="H69" i="19"/>
  <c r="G69" i="19"/>
  <c r="I69" i="19" s="1"/>
  <c r="E69" i="19"/>
  <c r="D69" i="19"/>
  <c r="C69" i="19"/>
  <c r="B69" i="19"/>
  <c r="F69" i="19" s="1"/>
  <c r="N69" i="19" s="1"/>
  <c r="L68" i="19"/>
  <c r="K68" i="19"/>
  <c r="H68" i="19"/>
  <c r="G68" i="19"/>
  <c r="I68" i="19" s="1"/>
  <c r="E68" i="19"/>
  <c r="D68" i="19"/>
  <c r="C68" i="19"/>
  <c r="B68" i="19"/>
  <c r="L67" i="19"/>
  <c r="K67" i="19"/>
  <c r="M67" i="19" s="1"/>
  <c r="H67" i="19"/>
  <c r="G67" i="19"/>
  <c r="I67" i="19" s="1"/>
  <c r="E67" i="19"/>
  <c r="D67" i="19"/>
  <c r="C67" i="19"/>
  <c r="B67" i="19"/>
  <c r="F67" i="19" s="1"/>
  <c r="N67" i="19" s="1"/>
  <c r="L66" i="19"/>
  <c r="K66" i="19"/>
  <c r="M66" i="19" s="1"/>
  <c r="H66" i="19"/>
  <c r="G66" i="19"/>
  <c r="I66" i="19" s="1"/>
  <c r="E66" i="19"/>
  <c r="D66" i="19"/>
  <c r="C66" i="19"/>
  <c r="B66" i="19"/>
  <c r="L65" i="19"/>
  <c r="K65" i="19"/>
  <c r="M65" i="19" s="1"/>
  <c r="H65" i="19"/>
  <c r="G65" i="19"/>
  <c r="I65" i="19" s="1"/>
  <c r="E65" i="19"/>
  <c r="D65" i="19"/>
  <c r="C65" i="19"/>
  <c r="B65" i="19"/>
  <c r="F65" i="19" s="1"/>
  <c r="N65" i="19" s="1"/>
  <c r="L64" i="19"/>
  <c r="K64" i="19"/>
  <c r="H64" i="19"/>
  <c r="G64" i="19"/>
  <c r="I64" i="19" s="1"/>
  <c r="E64" i="19"/>
  <c r="D64" i="19"/>
  <c r="C64" i="19"/>
  <c r="B64" i="19"/>
  <c r="L63" i="19"/>
  <c r="K63" i="19"/>
  <c r="M63" i="19" s="1"/>
  <c r="H63" i="19"/>
  <c r="G63" i="19"/>
  <c r="I63" i="19" s="1"/>
  <c r="E63" i="19"/>
  <c r="D63" i="19"/>
  <c r="C63" i="19"/>
  <c r="B63" i="19"/>
  <c r="F63" i="19" s="1"/>
  <c r="N63" i="19" s="1"/>
  <c r="L62" i="19"/>
  <c r="K62" i="19"/>
  <c r="H62" i="19"/>
  <c r="G62" i="19"/>
  <c r="I62" i="19" s="1"/>
  <c r="E62" i="19"/>
  <c r="D62" i="19"/>
  <c r="C62" i="19"/>
  <c r="B62" i="19"/>
  <c r="F62" i="19" s="1"/>
  <c r="L61" i="19"/>
  <c r="M61" i="19" s="1"/>
  <c r="K61" i="19"/>
  <c r="H61" i="19"/>
  <c r="G61" i="19"/>
  <c r="E61" i="19"/>
  <c r="D61" i="19"/>
  <c r="C61" i="19"/>
  <c r="B61" i="19"/>
  <c r="L60" i="19"/>
  <c r="K60" i="19"/>
  <c r="H60" i="19"/>
  <c r="G60" i="19"/>
  <c r="E60" i="19"/>
  <c r="D60" i="19"/>
  <c r="C60" i="19"/>
  <c r="B60" i="19"/>
  <c r="L59" i="19"/>
  <c r="K59" i="19"/>
  <c r="M59" i="19" s="1"/>
  <c r="J59" i="19"/>
  <c r="H59" i="19"/>
  <c r="G59" i="19"/>
  <c r="E59" i="19"/>
  <c r="D59" i="19"/>
  <c r="C59" i="19"/>
  <c r="B59" i="19"/>
  <c r="M58" i="19"/>
  <c r="L58" i="19"/>
  <c r="K58" i="19"/>
  <c r="H58" i="19"/>
  <c r="G58" i="19"/>
  <c r="E58" i="19"/>
  <c r="D58" i="19"/>
  <c r="C58" i="19"/>
  <c r="B58" i="19"/>
  <c r="F58" i="19" s="1"/>
  <c r="L57" i="19"/>
  <c r="K57" i="19"/>
  <c r="M57" i="19" s="1"/>
  <c r="H57" i="19"/>
  <c r="G57" i="19"/>
  <c r="I57" i="19" s="1"/>
  <c r="E57" i="19"/>
  <c r="D57" i="19"/>
  <c r="C57" i="19"/>
  <c r="B57" i="19"/>
  <c r="F57" i="19" s="1"/>
  <c r="L56" i="19"/>
  <c r="M56" i="19" s="1"/>
  <c r="K56" i="19"/>
  <c r="J56" i="19"/>
  <c r="H56" i="19"/>
  <c r="G56" i="19"/>
  <c r="I56" i="19" s="1"/>
  <c r="E56" i="19"/>
  <c r="D56" i="19"/>
  <c r="C56" i="19"/>
  <c r="B56" i="19"/>
  <c r="L55" i="19"/>
  <c r="K55" i="19"/>
  <c r="J55" i="19"/>
  <c r="H55" i="19"/>
  <c r="G55" i="19"/>
  <c r="E55" i="19"/>
  <c r="D55" i="19"/>
  <c r="C55" i="19"/>
  <c r="B55" i="19"/>
  <c r="L54" i="19"/>
  <c r="M54" i="19" s="1"/>
  <c r="K54" i="19"/>
  <c r="J54" i="19"/>
  <c r="H54" i="19"/>
  <c r="G54" i="19"/>
  <c r="I54" i="19" s="1"/>
  <c r="E54" i="19"/>
  <c r="D54" i="19"/>
  <c r="C54" i="19"/>
  <c r="B54" i="19"/>
  <c r="F54" i="19" s="1"/>
  <c r="N54" i="19" s="1"/>
  <c r="L53" i="19"/>
  <c r="K53" i="19"/>
  <c r="M53" i="19" s="1"/>
  <c r="H53" i="19"/>
  <c r="G53" i="19"/>
  <c r="I53" i="19" s="1"/>
  <c r="E53" i="19"/>
  <c r="D53" i="19"/>
  <c r="C53" i="19"/>
  <c r="B53" i="19"/>
  <c r="L52" i="19"/>
  <c r="K52" i="19"/>
  <c r="M52" i="19" s="1"/>
  <c r="H52" i="19"/>
  <c r="G52" i="19"/>
  <c r="I52" i="19" s="1"/>
  <c r="E52" i="19"/>
  <c r="D52" i="19"/>
  <c r="C52" i="19"/>
  <c r="B52" i="19"/>
  <c r="F52" i="19" s="1"/>
  <c r="N52" i="19" s="1"/>
  <c r="L51" i="19"/>
  <c r="K51" i="19"/>
  <c r="M51" i="19" s="1"/>
  <c r="H51" i="19"/>
  <c r="G51" i="19"/>
  <c r="I51" i="19" s="1"/>
  <c r="E51" i="19"/>
  <c r="D51" i="19"/>
  <c r="C51" i="19"/>
  <c r="B51" i="19"/>
  <c r="F51" i="19" s="1"/>
  <c r="N51" i="19" s="1"/>
  <c r="L50" i="19"/>
  <c r="K50" i="19"/>
  <c r="M50" i="19" s="1"/>
  <c r="J50" i="19"/>
  <c r="H50" i="19"/>
  <c r="G50" i="19"/>
  <c r="E50" i="19"/>
  <c r="D50" i="19"/>
  <c r="C50" i="19"/>
  <c r="B50" i="19"/>
  <c r="L49" i="19"/>
  <c r="K49" i="19"/>
  <c r="M49" i="19" s="1"/>
  <c r="H49" i="19"/>
  <c r="G49" i="19"/>
  <c r="I49" i="19" s="1"/>
  <c r="E49" i="19"/>
  <c r="D49" i="19"/>
  <c r="F49" i="19" s="1"/>
  <c r="C49" i="19"/>
  <c r="B49" i="19"/>
  <c r="L48" i="19"/>
  <c r="K48" i="19"/>
  <c r="M48" i="19" s="1"/>
  <c r="H48" i="19"/>
  <c r="G48" i="19"/>
  <c r="I48" i="19" s="1"/>
  <c r="E48" i="19"/>
  <c r="D48" i="19"/>
  <c r="C48" i="19"/>
  <c r="B48" i="19"/>
  <c r="L47" i="19"/>
  <c r="K47" i="19"/>
  <c r="M47" i="19" s="1"/>
  <c r="H47" i="19"/>
  <c r="G47" i="19"/>
  <c r="E47" i="19"/>
  <c r="D47" i="19"/>
  <c r="C47" i="19"/>
  <c r="B47" i="19"/>
  <c r="L46" i="19"/>
  <c r="K46" i="19"/>
  <c r="J46" i="19"/>
  <c r="H46" i="19"/>
  <c r="G46" i="19"/>
  <c r="I46" i="19" s="1"/>
  <c r="E46" i="19"/>
  <c r="D46" i="19"/>
  <c r="C46" i="19"/>
  <c r="B46" i="19"/>
  <c r="L45" i="19"/>
  <c r="K45" i="19"/>
  <c r="M45" i="19" s="1"/>
  <c r="H45" i="19"/>
  <c r="G45" i="19"/>
  <c r="I45" i="19" s="1"/>
  <c r="E45" i="19"/>
  <c r="D45" i="19"/>
  <c r="C45" i="19"/>
  <c r="B45" i="19"/>
  <c r="L44" i="19"/>
  <c r="K44" i="19"/>
  <c r="M44" i="19" s="1"/>
  <c r="H44" i="19"/>
  <c r="I44" i="19" s="1"/>
  <c r="G44" i="19"/>
  <c r="E44" i="19"/>
  <c r="D44" i="19"/>
  <c r="C44" i="19"/>
  <c r="B44" i="19"/>
  <c r="M43" i="19"/>
  <c r="L43" i="19"/>
  <c r="K43" i="19"/>
  <c r="H43" i="19"/>
  <c r="G43" i="19"/>
  <c r="I43" i="19" s="1"/>
  <c r="E43" i="19"/>
  <c r="D43" i="19"/>
  <c r="C43" i="19"/>
  <c r="B43" i="19"/>
  <c r="L42" i="19"/>
  <c r="K42" i="19"/>
  <c r="M42" i="19" s="1"/>
  <c r="H42" i="19"/>
  <c r="G42" i="19"/>
  <c r="I42" i="19" s="1"/>
  <c r="E42" i="19"/>
  <c r="D42" i="19"/>
  <c r="C42" i="19"/>
  <c r="B42" i="19"/>
  <c r="L41" i="19"/>
  <c r="K41" i="19"/>
  <c r="H41" i="19"/>
  <c r="G41" i="19"/>
  <c r="E41" i="19"/>
  <c r="D41" i="19"/>
  <c r="C41" i="19"/>
  <c r="B41" i="19"/>
  <c r="L40" i="19"/>
  <c r="K40" i="19"/>
  <c r="I40" i="19"/>
  <c r="H40" i="19"/>
  <c r="G40" i="19"/>
  <c r="E40" i="19"/>
  <c r="D40" i="19"/>
  <c r="C40" i="19"/>
  <c r="B40" i="19"/>
  <c r="L39" i="19"/>
  <c r="K39" i="19"/>
  <c r="M39" i="19" s="1"/>
  <c r="J39" i="19"/>
  <c r="H39" i="19"/>
  <c r="G39" i="19"/>
  <c r="F39" i="19"/>
  <c r="E39" i="19"/>
  <c r="D39" i="19"/>
  <c r="C39" i="19"/>
  <c r="B39" i="19"/>
  <c r="L38" i="19"/>
  <c r="K38" i="19"/>
  <c r="M38" i="19" s="1"/>
  <c r="H38" i="19"/>
  <c r="G38" i="19"/>
  <c r="I38" i="19" s="1"/>
  <c r="E38" i="19"/>
  <c r="D38" i="19"/>
  <c r="C38" i="19"/>
  <c r="B38" i="19"/>
  <c r="F38" i="19" s="1"/>
  <c r="L37" i="19"/>
  <c r="K37" i="19"/>
  <c r="M37" i="19" s="1"/>
  <c r="H37" i="19"/>
  <c r="G37" i="19"/>
  <c r="I37" i="19" s="1"/>
  <c r="E37" i="19"/>
  <c r="D37" i="19"/>
  <c r="C37" i="19"/>
  <c r="F37" i="19" s="1"/>
  <c r="B37" i="19"/>
  <c r="L36" i="19"/>
  <c r="K36" i="19"/>
  <c r="H36" i="19"/>
  <c r="G36" i="19"/>
  <c r="E36" i="19"/>
  <c r="D36" i="19"/>
  <c r="C36" i="19"/>
  <c r="B36" i="19"/>
  <c r="L35" i="19"/>
  <c r="K35" i="19"/>
  <c r="H35" i="19"/>
  <c r="G35" i="19"/>
  <c r="E35" i="19"/>
  <c r="D35" i="19"/>
  <c r="F35" i="19" s="1"/>
  <c r="C35" i="19"/>
  <c r="B35" i="19"/>
  <c r="L34" i="19"/>
  <c r="K34" i="19"/>
  <c r="M34" i="19" s="1"/>
  <c r="J34" i="19"/>
  <c r="H34" i="19"/>
  <c r="G34" i="19"/>
  <c r="E34" i="19"/>
  <c r="D34" i="19"/>
  <c r="C34" i="19"/>
  <c r="B34" i="19"/>
  <c r="L33" i="19"/>
  <c r="M33" i="19" s="1"/>
  <c r="K33" i="19"/>
  <c r="H33" i="19"/>
  <c r="G33" i="19"/>
  <c r="E33" i="19"/>
  <c r="D33" i="19"/>
  <c r="C33" i="19"/>
  <c r="B33" i="19"/>
  <c r="L32" i="19"/>
  <c r="K32" i="19"/>
  <c r="H32" i="19"/>
  <c r="G32" i="19"/>
  <c r="E32" i="19"/>
  <c r="D32" i="19"/>
  <c r="C32" i="19"/>
  <c r="B32" i="19"/>
  <c r="L31" i="19"/>
  <c r="M31" i="19" s="1"/>
  <c r="K31" i="19"/>
  <c r="H31" i="19"/>
  <c r="G31" i="19"/>
  <c r="E31" i="19"/>
  <c r="D31" i="19"/>
  <c r="C31" i="19"/>
  <c r="B31" i="19"/>
  <c r="F31" i="19" s="1"/>
  <c r="L30" i="19"/>
  <c r="K30" i="19"/>
  <c r="M30" i="19" s="1"/>
  <c r="J30" i="19"/>
  <c r="H30" i="19"/>
  <c r="I30" i="19" s="1"/>
  <c r="G30" i="19"/>
  <c r="E30" i="19"/>
  <c r="D30" i="19"/>
  <c r="C30" i="19"/>
  <c r="B30" i="19"/>
  <c r="L29" i="19"/>
  <c r="K29" i="19"/>
  <c r="M29" i="19" s="1"/>
  <c r="H29" i="19"/>
  <c r="G29" i="19"/>
  <c r="I29" i="19" s="1"/>
  <c r="E29" i="19"/>
  <c r="D29" i="19"/>
  <c r="C29" i="19"/>
  <c r="B29" i="19"/>
  <c r="F29" i="19" s="1"/>
  <c r="N29" i="19" s="1"/>
  <c r="M28" i="19"/>
  <c r="L28" i="19"/>
  <c r="K28" i="19"/>
  <c r="H28" i="19"/>
  <c r="G28" i="19"/>
  <c r="E28" i="19"/>
  <c r="D28" i="19"/>
  <c r="C28" i="19"/>
  <c r="B28" i="19"/>
  <c r="F28" i="19" s="1"/>
  <c r="L27" i="19"/>
  <c r="K27" i="19"/>
  <c r="M27" i="19" s="1"/>
  <c r="H27" i="19"/>
  <c r="G27" i="19"/>
  <c r="E27" i="19"/>
  <c r="D27" i="19"/>
  <c r="F27" i="19" s="1"/>
  <c r="C27" i="19"/>
  <c r="B27" i="19"/>
  <c r="L26" i="19"/>
  <c r="K26" i="19"/>
  <c r="M26" i="19" s="1"/>
  <c r="H26" i="19"/>
  <c r="G26" i="19"/>
  <c r="E26" i="19"/>
  <c r="D26" i="19"/>
  <c r="C26" i="19"/>
  <c r="B26" i="19"/>
  <c r="M25" i="19"/>
  <c r="L25" i="19"/>
  <c r="K25" i="19"/>
  <c r="H25" i="19"/>
  <c r="G25" i="19"/>
  <c r="I25" i="19" s="1"/>
  <c r="E25" i="19"/>
  <c r="D25" i="19"/>
  <c r="C25" i="19"/>
  <c r="B25" i="19"/>
  <c r="F25" i="19" s="1"/>
  <c r="L24" i="19"/>
  <c r="K24" i="19"/>
  <c r="M24" i="19" s="1"/>
  <c r="H24" i="19"/>
  <c r="G24" i="19"/>
  <c r="I24" i="19" s="1"/>
  <c r="E24" i="19"/>
  <c r="D24" i="19"/>
  <c r="C24" i="19"/>
  <c r="B24" i="19"/>
  <c r="L23" i="19"/>
  <c r="K23" i="19"/>
  <c r="H23" i="19"/>
  <c r="G23" i="19"/>
  <c r="I23" i="19" s="1"/>
  <c r="E23" i="19"/>
  <c r="D23" i="19"/>
  <c r="C23" i="19"/>
  <c r="B23" i="19"/>
  <c r="F23" i="19" s="1"/>
  <c r="M22" i="19"/>
  <c r="L22" i="19"/>
  <c r="K22" i="19"/>
  <c r="H22" i="19"/>
  <c r="G22" i="19"/>
  <c r="I22" i="19" s="1"/>
  <c r="E22" i="19"/>
  <c r="D22" i="19"/>
  <c r="C22" i="19"/>
  <c r="B22" i="19"/>
  <c r="F22" i="19" s="1"/>
  <c r="L21" i="19"/>
  <c r="K21" i="19"/>
  <c r="M21" i="19" s="1"/>
  <c r="H21" i="19"/>
  <c r="G21" i="19"/>
  <c r="I21" i="19" s="1"/>
  <c r="E21" i="19"/>
  <c r="D21" i="19"/>
  <c r="C21" i="19"/>
  <c r="B21" i="19"/>
  <c r="F21" i="19" s="1"/>
  <c r="L20" i="19"/>
  <c r="K20" i="19"/>
  <c r="M20" i="19" s="1"/>
  <c r="H20" i="19"/>
  <c r="G20" i="19"/>
  <c r="E20" i="19"/>
  <c r="D20" i="19"/>
  <c r="C20" i="19"/>
  <c r="B20" i="19"/>
  <c r="L19" i="19"/>
  <c r="K19" i="19"/>
  <c r="H19" i="19"/>
  <c r="G19" i="19"/>
  <c r="E19" i="19"/>
  <c r="D19" i="19"/>
  <c r="C19" i="19"/>
  <c r="F19" i="19" s="1"/>
  <c r="B19" i="19"/>
  <c r="L18" i="19"/>
  <c r="K18" i="19"/>
  <c r="M18" i="19" s="1"/>
  <c r="H18" i="19"/>
  <c r="G18" i="19"/>
  <c r="E18" i="19"/>
  <c r="D18" i="19"/>
  <c r="C18" i="19"/>
  <c r="B18" i="19"/>
  <c r="L17" i="19"/>
  <c r="K17" i="19"/>
  <c r="M17" i="19" s="1"/>
  <c r="H17" i="19"/>
  <c r="G17" i="19"/>
  <c r="E17" i="19"/>
  <c r="D17" i="19"/>
  <c r="C17" i="19"/>
  <c r="B17" i="19"/>
  <c r="L16" i="19"/>
  <c r="K16" i="19"/>
  <c r="M16" i="19" s="1"/>
  <c r="H16" i="19"/>
  <c r="G16" i="19"/>
  <c r="E16" i="19"/>
  <c r="D16" i="19"/>
  <c r="C16" i="19"/>
  <c r="B16" i="19"/>
  <c r="L15" i="19"/>
  <c r="K15" i="19"/>
  <c r="H15" i="19"/>
  <c r="G15" i="19"/>
  <c r="E15" i="19"/>
  <c r="D15" i="19"/>
  <c r="C15" i="19"/>
  <c r="B15" i="19"/>
  <c r="M14" i="19"/>
  <c r="L14" i="19"/>
  <c r="K14" i="19"/>
  <c r="H14" i="19"/>
  <c r="G14" i="19"/>
  <c r="I14" i="19" s="1"/>
  <c r="E14" i="19"/>
  <c r="D14" i="19"/>
  <c r="C14" i="19"/>
  <c r="B14" i="19"/>
  <c r="F14" i="19" s="1"/>
  <c r="N14" i="19" s="1"/>
  <c r="L13" i="19"/>
  <c r="K13" i="19"/>
  <c r="H13" i="19"/>
  <c r="G13" i="19"/>
  <c r="I13" i="19" s="1"/>
  <c r="E13" i="19"/>
  <c r="D13" i="19"/>
  <c r="C13" i="19"/>
  <c r="B13" i="19"/>
  <c r="M12" i="19"/>
  <c r="L12" i="19"/>
  <c r="K12" i="19"/>
  <c r="H12" i="19"/>
  <c r="G12" i="19"/>
  <c r="E12" i="19"/>
  <c r="D12" i="19"/>
  <c r="C12" i="19"/>
  <c r="B12" i="19"/>
  <c r="L11" i="19"/>
  <c r="K11" i="19"/>
  <c r="J11" i="19"/>
  <c r="H11" i="19"/>
  <c r="G11" i="19"/>
  <c r="I11" i="19" s="1"/>
  <c r="E11" i="19"/>
  <c r="D11" i="19"/>
  <c r="C11" i="19"/>
  <c r="B11" i="19"/>
  <c r="L10" i="19"/>
  <c r="M10" i="19" s="1"/>
  <c r="K10" i="19"/>
  <c r="H10" i="19"/>
  <c r="G10" i="19"/>
  <c r="E10" i="19"/>
  <c r="D10" i="19"/>
  <c r="C10" i="19"/>
  <c r="B10" i="19"/>
  <c r="M9" i="19"/>
  <c r="L9" i="19"/>
  <c r="K9" i="19"/>
  <c r="H9" i="19"/>
  <c r="G9" i="19"/>
  <c r="I9" i="19" s="1"/>
  <c r="E9" i="19"/>
  <c r="D9" i="19"/>
  <c r="C9" i="19"/>
  <c r="B9" i="19"/>
  <c r="L8" i="19"/>
  <c r="M8" i="19" s="1"/>
  <c r="K8" i="19"/>
  <c r="J8" i="19"/>
  <c r="I8" i="19"/>
  <c r="H8" i="19"/>
  <c r="G8" i="19"/>
  <c r="E8" i="19"/>
  <c r="D8" i="19"/>
  <c r="C8" i="19"/>
  <c r="B8" i="19"/>
  <c r="F8" i="19" s="1"/>
  <c r="L7" i="19"/>
  <c r="K7" i="19"/>
  <c r="H7" i="19"/>
  <c r="I7" i="19" s="1"/>
  <c r="G7" i="19"/>
  <c r="E7" i="19"/>
  <c r="D7" i="19"/>
  <c r="C7" i="19"/>
  <c r="B7" i="19"/>
  <c r="L6" i="19"/>
  <c r="K6" i="19"/>
  <c r="I6" i="19"/>
  <c r="H6" i="19"/>
  <c r="G6" i="19"/>
  <c r="E6" i="19"/>
  <c r="D6" i="19"/>
  <c r="C6" i="19"/>
  <c r="B6" i="19"/>
  <c r="F6" i="19" s="1"/>
  <c r="L5" i="19"/>
  <c r="M109" i="19" s="1"/>
  <c r="K5" i="19"/>
  <c r="H5" i="19"/>
  <c r="D110" i="19" s="1"/>
  <c r="G5" i="19"/>
  <c r="C110" i="19" s="1"/>
  <c r="E5" i="19"/>
  <c r="D5" i="19"/>
  <c r="E109" i="19" s="1"/>
  <c r="C5" i="19"/>
  <c r="D109" i="19" s="1"/>
  <c r="B5" i="19"/>
  <c r="I10" i="19" l="1"/>
  <c r="F13" i="19"/>
  <c r="F16" i="19"/>
  <c r="M19" i="19"/>
  <c r="F26" i="19"/>
  <c r="N26" i="19" s="1"/>
  <c r="I28" i="19"/>
  <c r="F32" i="19"/>
  <c r="F34" i="19"/>
  <c r="M35" i="19"/>
  <c r="M36" i="19"/>
  <c r="I39" i="19"/>
  <c r="F44" i="19"/>
  <c r="N44" i="19" s="1"/>
  <c r="I47" i="19"/>
  <c r="N47" i="19" s="1"/>
  <c r="F53" i="19"/>
  <c r="N53" i="19" s="1"/>
  <c r="F55" i="19"/>
  <c r="M55" i="19"/>
  <c r="I58" i="19"/>
  <c r="I59" i="19"/>
  <c r="F64" i="19"/>
  <c r="F66" i="19"/>
  <c r="N66" i="19" s="1"/>
  <c r="F68" i="19"/>
  <c r="N68" i="19" s="1"/>
  <c r="F70" i="19"/>
  <c r="M80" i="19"/>
  <c r="F84" i="19"/>
  <c r="N84" i="19" s="1"/>
  <c r="F87" i="19"/>
  <c r="N87" i="19" s="1"/>
  <c r="M88" i="19"/>
  <c r="I91" i="19"/>
  <c r="I92" i="19"/>
  <c r="F96" i="19"/>
  <c r="F98" i="19"/>
  <c r="N49" i="19"/>
  <c r="N71" i="19"/>
  <c r="I5" i="19"/>
  <c r="G110" i="19" s="1"/>
  <c r="F15" i="19"/>
  <c r="F18" i="19"/>
  <c r="C100" i="19"/>
  <c r="F33" i="19"/>
  <c r="F43" i="19"/>
  <c r="N43" i="19" s="1"/>
  <c r="F45" i="19"/>
  <c r="N45" i="19" s="1"/>
  <c r="F56" i="19"/>
  <c r="N56" i="19" s="1"/>
  <c r="N72" i="19"/>
  <c r="N89" i="19"/>
  <c r="M5" i="19"/>
  <c r="N109" i="19" s="1"/>
  <c r="F9" i="19"/>
  <c r="N9" i="19" s="1"/>
  <c r="I12" i="19"/>
  <c r="F17" i="19"/>
  <c r="F20" i="19"/>
  <c r="F36" i="19"/>
  <c r="I41" i="19"/>
  <c r="F46" i="19"/>
  <c r="M46" i="19"/>
  <c r="I50" i="19"/>
  <c r="I60" i="19"/>
  <c r="I61" i="19"/>
  <c r="M73" i="19"/>
  <c r="F78" i="19"/>
  <c r="F80" i="19"/>
  <c r="F82" i="19"/>
  <c r="M82" i="19"/>
  <c r="F86" i="19"/>
  <c r="N86" i="19" s="1"/>
  <c r="M91" i="19"/>
  <c r="I95" i="19"/>
  <c r="C109" i="19"/>
  <c r="F74" i="19"/>
  <c r="F83" i="19"/>
  <c r="N83" i="19" s="1"/>
  <c r="M6" i="19"/>
  <c r="N6" i="19" s="1"/>
  <c r="F10" i="19"/>
  <c r="N10" i="19" s="1"/>
  <c r="F11" i="19"/>
  <c r="N11" i="19" s="1"/>
  <c r="M11" i="19"/>
  <c r="I15" i="19"/>
  <c r="I16" i="19"/>
  <c r="M23" i="19"/>
  <c r="N23" i="19" s="1"/>
  <c r="I26" i="19"/>
  <c r="I31" i="19"/>
  <c r="I32" i="19"/>
  <c r="I33" i="19"/>
  <c r="N33" i="19" s="1"/>
  <c r="I34" i="19"/>
  <c r="M40" i="19"/>
  <c r="M41" i="19"/>
  <c r="I55" i="19"/>
  <c r="F59" i="19"/>
  <c r="M60" i="19"/>
  <c r="I70" i="19"/>
  <c r="M75" i="19"/>
  <c r="N75" i="19" s="1"/>
  <c r="F88" i="19"/>
  <c r="F91" i="19"/>
  <c r="M7" i="19"/>
  <c r="M13" i="19"/>
  <c r="I17" i="19"/>
  <c r="I18" i="19"/>
  <c r="F24" i="19"/>
  <c r="F40" i="19"/>
  <c r="N40" i="19" s="1"/>
  <c r="F48" i="19"/>
  <c r="F76" i="19"/>
  <c r="F93" i="19"/>
  <c r="N77" i="19"/>
  <c r="E100" i="19"/>
  <c r="F7" i="19"/>
  <c r="N7" i="19" s="1"/>
  <c r="F12" i="19"/>
  <c r="N12" i="19" s="1"/>
  <c r="M15" i="19"/>
  <c r="N15" i="19" s="1"/>
  <c r="I19" i="19"/>
  <c r="I20" i="19"/>
  <c r="I27" i="19"/>
  <c r="F30" i="19"/>
  <c r="N30" i="19" s="1"/>
  <c r="L100" i="19"/>
  <c r="M32" i="19"/>
  <c r="I35" i="19"/>
  <c r="I36" i="19"/>
  <c r="N36" i="19" s="1"/>
  <c r="F41" i="19"/>
  <c r="N41" i="19" s="1"/>
  <c r="F42" i="19"/>
  <c r="N42" i="19" s="1"/>
  <c r="F47" i="19"/>
  <c r="F50" i="19"/>
  <c r="F60" i="19"/>
  <c r="N60" i="19" s="1"/>
  <c r="F61" i="19"/>
  <c r="N61" i="19" s="1"/>
  <c r="M62" i="19"/>
  <c r="N62" i="19" s="1"/>
  <c r="M64" i="19"/>
  <c r="M68" i="19"/>
  <c r="M70" i="19"/>
  <c r="I80" i="19"/>
  <c r="I82" i="19"/>
  <c r="F85" i="19"/>
  <c r="N85" i="19" s="1"/>
  <c r="F92" i="19"/>
  <c r="F95" i="19"/>
  <c r="N95" i="19" s="1"/>
  <c r="M96" i="19"/>
  <c r="M98" i="19"/>
  <c r="N39" i="19"/>
  <c r="N94" i="19"/>
  <c r="N17" i="19"/>
  <c r="N20" i="19"/>
  <c r="N25" i="19"/>
  <c r="N78" i="19"/>
  <c r="N80" i="19"/>
  <c r="N82" i="19"/>
  <c r="N8" i="19"/>
  <c r="N19" i="19"/>
  <c r="N21" i="19"/>
  <c r="N22" i="19"/>
  <c r="N28" i="19"/>
  <c r="N31" i="19"/>
  <c r="N38" i="19"/>
  <c r="N57" i="19"/>
  <c r="N58" i="19"/>
  <c r="N74" i="19"/>
  <c r="N81" i="19"/>
  <c r="N59" i="19"/>
  <c r="N88" i="19"/>
  <c r="N91" i="19"/>
  <c r="N24" i="19"/>
  <c r="N27" i="19"/>
  <c r="N35" i="19"/>
  <c r="N48" i="19"/>
  <c r="N73" i="19"/>
  <c r="N76" i="19"/>
  <c r="N90" i="19"/>
  <c r="N93" i="19"/>
  <c r="N37" i="19"/>
  <c r="N92" i="19"/>
  <c r="B100" i="19"/>
  <c r="K100" i="19"/>
  <c r="M100" i="19" s="1"/>
  <c r="F109" i="19"/>
  <c r="D100" i="19"/>
  <c r="L109" i="19"/>
  <c r="F5" i="19"/>
  <c r="G100" i="19"/>
  <c r="H100" i="19"/>
  <c r="N98" i="19" l="1"/>
  <c r="N70" i="19"/>
  <c r="N18" i="19"/>
  <c r="N96" i="19"/>
  <c r="N46" i="19"/>
  <c r="N64" i="19"/>
  <c r="N16" i="19"/>
  <c r="N13" i="19"/>
  <c r="N50" i="19"/>
  <c r="N34" i="19"/>
  <c r="N55" i="19"/>
  <c r="N32" i="19"/>
  <c r="I100" i="19"/>
  <c r="F100" i="19"/>
  <c r="N100" i="19" s="1"/>
  <c r="B102" i="19" s="1"/>
  <c r="N5" i="19"/>
  <c r="G109" i="19"/>
</calcChain>
</file>

<file path=xl/sharedStrings.xml><?xml version="1.0" encoding="utf-8"?>
<sst xmlns="http://schemas.openxmlformats.org/spreadsheetml/2006/main" count="265" uniqueCount="125">
  <si>
    <t>SECRETARIA</t>
  </si>
  <si>
    <t>OPORTUNIDAD ENTREGA DE PRODUCTOS</t>
  </si>
  <si>
    <t>CONFIABILIDAD</t>
  </si>
  <si>
    <t>REPORTE DE MATRÍCULA INDICE</t>
  </si>
  <si>
    <t>TOTALES</t>
  </si>
  <si>
    <t xml:space="preserve">Acto administrativo </t>
  </si>
  <si>
    <t>Reporte proyección cupos</t>
  </si>
  <si>
    <t xml:space="preserve">
Reporte de solicitud de cupo
</t>
  </si>
  <si>
    <t xml:space="preserve">Reporte inscripción de alumnos nuevos </t>
  </si>
  <si>
    <t>Promedio IND</t>
  </si>
  <si>
    <t>Matrícula Oficial</t>
  </si>
  <si>
    <t>Matrícula No Oficial</t>
  </si>
  <si>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</si>
  <si>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</si>
  <si>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</si>
  <si>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</si>
  <si>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</si>
  <si>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</si>
  <si>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</si>
  <si>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</si>
  <si>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</si>
  <si>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</si>
  <si>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</si>
  <si>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</si>
  <si>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</si>
  <si>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</si>
  <si>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</si>
  <si>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</si>
  <si>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</si>
  <si>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</si>
  <si>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</si>
  <si>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</si>
  <si>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</si>
  <si>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</si>
  <si>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</si>
  <si>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</si>
  <si>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</si>
  <si>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</si>
  <si>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</si>
  <si>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</si>
  <si>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</si>
  <si>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</si>
  <si>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</si>
  <si>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</si>
  <si>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</si>
  <si>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</si>
  <si>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</si>
  <si>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</si>
  <si>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</si>
  <si>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</si>
  <si>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</si>
  <si>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</si>
  <si>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</si>
  <si>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</si>
  <si>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</si>
  <si>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</si>
  <si>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</si>
  <si>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</si>
  <si>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</si>
  <si>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</si>
  <si>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</si>
  <si>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</si>
  <si>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</si>
  <si>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</si>
  <si>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</si>
  <si>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</si>
  <si>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</si>
  <si>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</si>
  <si>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</si>
  <si>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</si>
  <si>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</si>
  <si>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</si>
  <si>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</si>
  <si>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</si>
  <si>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</si>
  <si>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</si>
  <si>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</si>
  <si>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</si>
  <si>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</si>
  <si>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</si>
  <si>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</si>
  <si>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</si>
  <si>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</si>
  <si>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</si>
  <si>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</si>
  <si>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</si>
  <si>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</si>
  <si>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</si>
  <si>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</si>
  <si>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</si>
  <si>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</si>
  <si>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</si>
  <si>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</si>
  <si>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</si>
  <si>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</si>
  <si>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</si>
  <si>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</si>
  <si>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</si>
  <si>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</si>
  <si>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</t>
  </si>
  <si>
    <t>VALLEDUPAR</t>
  </si>
  <si>
    <t>VAUPES</t>
  </si>
  <si>
    <t>VICHADA</t>
  </si>
  <si>
    <t>VILLAVICENCIO</t>
  </si>
  <si>
    <t>YOPAL</t>
  </si>
  <si>
    <t>YUMBO</t>
  </si>
  <si>
    <t>ZIPAQUIRA</t>
  </si>
  <si>
    <t>TOTAL</t>
  </si>
  <si>
    <t>PROMEDIO COLOMBIA</t>
  </si>
  <si>
    <t xml:space="preserve">  Seleccione la ET, para la cual quiera visualizar información</t>
  </si>
  <si>
    <t>INDICADOR</t>
  </si>
  <si>
    <t>Proyección cupos</t>
  </si>
  <si>
    <t>Solicitud de cupo</t>
  </si>
  <si>
    <t xml:space="preserve">Inscripción de alumnos nuevos </t>
  </si>
  <si>
    <t>Promedio IND - productos</t>
  </si>
  <si>
    <t>Matrícula Total</t>
  </si>
  <si>
    <t>Oportunidad entrega (Oficialización) de Productos</t>
  </si>
  <si>
    <t>Reporte de Matrícula</t>
  </si>
  <si>
    <t>Confiabilidad  productos</t>
  </si>
  <si>
    <t>NA</t>
  </si>
  <si>
    <t>Revisar proyección cupos</t>
  </si>
  <si>
    <t>RESUMEN NACIONAL PROCESO DE GESTION DE COBERTURA 2018</t>
  </si>
  <si>
    <t>RESUMEN NACIONAL PROCESO DE GESTION DE COBERTURA 2019</t>
  </si>
  <si>
    <t>IMPLEMENTACIÓN PROCESO NACIONAL DE COBERTURA DEL SERVICIO EDUCATIVO 2018</t>
  </si>
  <si>
    <t>IMPLEMENTACIÓN PROCESO NACIONAL DE COBERTURA DEL SERVICIO EDUCATIVO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</si>
</sst>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084"/>
        <bgColor indexed="64"/>
      </patternFill>
    </fill>
    <fill>
      <patternFill patternType="solid">
        <fgColor rgb="FF9CF66A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1" fillId="6" borderId="1" applyBorder="0" applyAlignment="0">
      <alignment horizontal="center" vertical="center"/>
    </xf>
    <xf numFmtId="0" fontId="11" fillId="7" borderId="1" applyBorder="0" applyAlignment="0">
      <alignment horizontal="center" vertical="center"/>
    </xf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1">
    <xf numFmtId="0" fontId="0" fillId="0" borderId="0" xfId="0"/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10" fontId="0" fillId="0" borderId="16" xfId="0" applyNumberFormat="1" applyBorder="1"/>
    <xf numFmtId="10" fontId="0" fillId="0" borderId="17" xfId="0" applyNumberFormat="1" applyBorder="1"/>
    <xf numFmtId="10" fontId="0" fillId="0" borderId="18" xfId="0" applyNumberFormat="1" applyBorder="1"/>
    <xf numFmtId="10" fontId="0" fillId="0" borderId="15" xfId="0" applyNumberFormat="1" applyBorder="1"/>
    <xf numFmtId="10" fontId="0" fillId="0" borderId="0" xfId="0" applyNumberFormat="1"/>
    <xf numFmtId="0" fontId="0" fillId="0" borderId="19" xfId="0" applyBorder="1" applyAlignment="1">
      <alignment wrapText="1"/>
    </xf>
    <xf numFmtId="10" fontId="0" fillId="0" borderId="20" xfId="0" applyNumberFormat="1" applyBorder="1"/>
    <xf numFmtId="10" fontId="0" fillId="0" borderId="21" xfId="0" applyNumberFormat="1" applyBorder="1"/>
    <xf numFmtId="10" fontId="0" fillId="0" borderId="22" xfId="0" applyNumberFormat="1" applyBorder="1"/>
    <xf numFmtId="164" fontId="0" fillId="0" borderId="16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17" xfId="0" applyNumberFormat="1" applyBorder="1"/>
    <xf numFmtId="164" fontId="0" fillId="0" borderId="15" xfId="0" applyNumberFormat="1" applyBorder="1"/>
    <xf numFmtId="0" fontId="2" fillId="3" borderId="23" xfId="0" applyFont="1" applyFill="1" applyBorder="1" applyAlignment="1">
      <alignment wrapText="1"/>
    </xf>
    <xf numFmtId="10" fontId="4" fillId="3" borderId="12" xfId="0" applyNumberFormat="1" applyFont="1" applyFill="1" applyBorder="1"/>
    <xf numFmtId="10" fontId="4" fillId="3" borderId="13" xfId="0" applyNumberFormat="1" applyFont="1" applyFill="1" applyBorder="1"/>
    <xf numFmtId="10" fontId="4" fillId="3" borderId="14" xfId="0" applyNumberFormat="1" applyFont="1" applyFill="1" applyBorder="1"/>
    <xf numFmtId="0" fontId="3" fillId="0" borderId="0" xfId="0" applyFont="1" applyFill="1" applyBorder="1" applyAlignment="1">
      <alignment wrapText="1"/>
    </xf>
    <xf numFmtId="10" fontId="0" fillId="4" borderId="0" xfId="0" applyNumberFormat="1" applyFill="1" applyBorder="1"/>
    <xf numFmtId="0" fontId="8" fillId="3" borderId="0" xfId="0" applyFont="1" applyFill="1" applyBorder="1" applyAlignment="1">
      <alignment vertical="center" wrapText="1"/>
    </xf>
    <xf numFmtId="10" fontId="8" fillId="3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0" fontId="3" fillId="0" borderId="20" xfId="0" applyNumberFormat="1" applyFont="1" applyBorder="1" applyAlignment="1">
      <alignment vertical="center"/>
    </xf>
    <xf numFmtId="10" fontId="0" fillId="0" borderId="0" xfId="1" applyNumberFormat="1" applyFont="1" applyProtection="1">
      <protection locked="0"/>
    </xf>
    <xf numFmtId="10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0" fontId="0" fillId="0" borderId="0" xfId="0" applyNumberFormat="1" applyBorder="1"/>
    <xf numFmtId="0" fontId="6" fillId="2" borderId="9" xfId="0" applyFont="1" applyFill="1" applyBorder="1" applyAlignment="1">
      <alignment horizontal="center" vertical="center" wrapText="1"/>
    </xf>
    <xf numFmtId="164" fontId="6" fillId="2" borderId="27" xfId="0" applyNumberFormat="1" applyFont="1" applyFill="1" applyBorder="1" applyAlignment="1">
      <alignment horizontal="center" vertical="center" wrapText="1"/>
    </xf>
    <xf numFmtId="10" fontId="0" fillId="0" borderId="28" xfId="0" applyNumberFormat="1" applyBorder="1"/>
    <xf numFmtId="10" fontId="4" fillId="3" borderId="27" xfId="0" applyNumberFormat="1" applyFont="1" applyFill="1" applyBorder="1"/>
    <xf numFmtId="164" fontId="6" fillId="2" borderId="6" xfId="0" applyNumberFormat="1" applyFont="1" applyFill="1" applyBorder="1" applyAlignment="1">
      <alignment horizontal="center" vertical="center" wrapText="1"/>
    </xf>
    <xf numFmtId="10" fontId="3" fillId="0" borderId="20" xfId="0" applyNumberFormat="1" applyFont="1" applyBorder="1" applyAlignment="1">
      <alignment horizontal="right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10">
    <cellStyle name="Estilo 1" xfId="2"/>
    <cellStyle name="Estilo_cober" xfId="3"/>
    <cellStyle name="Normal" xfId="0" builtinId="0"/>
    <cellStyle name="Normal 2" xfId="4"/>
    <cellStyle name="Normal 3" xfId="5"/>
    <cellStyle name="Normal 4" xfId="6"/>
    <cellStyle name="Porcentaje" xfId="1" builtinId="5"/>
    <cellStyle name="Porcentaje 2" xfId="7"/>
    <cellStyle name="Porcentaje 3" xfId="8"/>
    <cellStyle name="Porcentaje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'Tablero Secretarías 2018'!$A$109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'Tablero Secretarías 2018'!$B$108:$G$108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2018'!$B$109:$G$109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0.5</c:v>
                </c:pt>
                <c:pt idx="5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CC-47BE-8E9E-49142764BBC2}"/>
            </c:ext>
          </c:extLst>
        </c:ser>
        <c:ser>
          <c:idx val="2"/>
          <c:order val="1"/>
          <c:tx>
            <c:strRef>
              <c:f>'Tablero Secretarías 2018'!$A$110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'Tablero Secretarías 2018'!$B$108:$G$108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2018'!$B$110:$G$110</c:f>
              <c:numCache>
                <c:formatCode>0.00%</c:formatCode>
                <c:ptCount val="6"/>
                <c:pt idx="1">
                  <c:v>1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CC-47BE-8E9E-49142764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00955328"/>
        <c:axId val="414740544"/>
        <c:axId val="0"/>
      </c:bar3DChart>
      <c:catAx>
        <c:axId val="30095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ES"/>
          </a:p>
        </c:txPr>
        <c:crossAx val="414740544"/>
        <c:crosses val="autoZero"/>
        <c:auto val="1"/>
        <c:lblAlgn val="ctr"/>
        <c:lblOffset val="100"/>
        <c:noMultiLvlLbl val="0"/>
      </c:catAx>
      <c:valAx>
        <c:axId val="414740544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ES"/>
          </a:p>
        </c:txPr>
        <c:crossAx val="300955328"/>
        <c:crosses val="autoZero"/>
        <c:crossBetween val="between"/>
        <c:majorUnit val="0.2"/>
        <c:minorUnit val="2.0000000000000011E-2"/>
      </c:valAx>
    </c:plotArea>
    <c:legend>
      <c:legendPos val="b"/>
      <c:layout/>
      <c:overlay val="0"/>
      <c:txPr>
        <a:bodyPr/>
        <a:lstStyle/>
        <a:p>
          <a:pPr>
            <a:defRPr lang="es-CO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Secretarías 2018'!$I$109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'Tablero Secretarías 2018'!$L$108:$N$108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'Tablero Secretarías 2018'!$L$109:$N$109</c:f>
              <c:numCache>
                <c:formatCode>0.00%</c:formatCode>
                <c:ptCount val="3"/>
                <c:pt idx="0">
                  <c:v>1</c:v>
                </c:pt>
                <c:pt idx="1">
                  <c:v>0.89236701826017917</c:v>
                </c:pt>
                <c:pt idx="2">
                  <c:v>0.97847340365203594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0D-46BE-81EA-AD41421D0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14742112"/>
        <c:axId val="414740936"/>
        <c:axId val="0"/>
      </c:bar3DChart>
      <c:catAx>
        <c:axId val="41474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ES"/>
          </a:p>
        </c:txPr>
        <c:crossAx val="414740936"/>
        <c:crosses val="autoZero"/>
        <c:auto val="1"/>
        <c:lblAlgn val="ctr"/>
        <c:lblOffset val="100"/>
        <c:noMultiLvlLbl val="0"/>
      </c:catAx>
      <c:valAx>
        <c:axId val="414740936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414742112"/>
        <c:crosses val="autoZero"/>
        <c:crossBetween val="between"/>
        <c:majorUnit val="0.2"/>
        <c:minorUnit val="2.0000000000000011E-2"/>
      </c:valAx>
    </c:plotArea>
    <c:legend>
      <c:legendPos val="b"/>
      <c:layout/>
      <c:overlay val="0"/>
      <c:txPr>
        <a:bodyPr/>
        <a:lstStyle/>
        <a:p>
          <a:pPr>
            <a:defRPr lang="es-CO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'Tablero Secretarías 2019'!$A$109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'Tablero Secretarías 2019'!$B$108:$G$108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2019'!$B$109:$G$109</c:f>
              <c:numCache>
                <c:formatCode>0.00%</c:formatCode>
                <c:ptCount val="6"/>
                <c:pt idx="1">
                  <c:v>1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7C-4552-B7B8-ECE84AACB866}"/>
            </c:ext>
          </c:extLst>
        </c:ser>
        <c:ser>
          <c:idx val="2"/>
          <c:order val="1"/>
          <c:tx>
            <c:strRef>
              <c:f>'Tablero Secretarías 2019'!$A$110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'Tablero Secretarías 2019'!$B$108:$G$108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2019'!$B$110:$G$110</c:f>
              <c:numCache>
                <c:formatCode>0.00%</c:formatCode>
                <c:ptCount val="6"/>
                <c:pt idx="1">
                  <c:v>1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7C-4552-B7B8-ECE84AACB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14741328"/>
        <c:axId val="414741720"/>
        <c:axId val="0"/>
      </c:bar3DChart>
      <c:catAx>
        <c:axId val="414741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ES"/>
          </a:p>
        </c:txPr>
        <c:crossAx val="414741720"/>
        <c:crosses val="autoZero"/>
        <c:auto val="1"/>
        <c:lblAlgn val="ctr"/>
        <c:lblOffset val="100"/>
        <c:noMultiLvlLbl val="0"/>
      </c:catAx>
      <c:valAx>
        <c:axId val="41474172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ES"/>
          </a:p>
        </c:txPr>
        <c:crossAx val="414741328"/>
        <c:crosses val="autoZero"/>
        <c:crossBetween val="between"/>
        <c:majorUnit val="0.2"/>
        <c:minorUnit val="2.0000000000000011E-2"/>
      </c:valAx>
    </c:plotArea>
    <c:legend>
      <c:legendPos val="b"/>
      <c:layout/>
      <c:overlay val="0"/>
      <c:txPr>
        <a:bodyPr/>
        <a:lstStyle/>
        <a:p>
          <a:pPr>
            <a:defRPr lang="es-CO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Secretarías 2019'!$I$109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'Tablero Secretarías 2019'!$K$108:$M$108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'Tablero Secretarías 2019'!$K$109:$M$109</c:f>
              <c:numCache>
                <c:formatCode>0.00%</c:formatCode>
                <c:ptCount val="3"/>
                <c:pt idx="0">
                  <c:v>1</c:v>
                </c:pt>
                <c:pt idx="1">
                  <c:v>0.86951631046119238</c:v>
                </c:pt>
                <c:pt idx="2">
                  <c:v>0.97390326209223854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F5-4AC6-A789-6C48AD57D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14738192"/>
        <c:axId val="414744856"/>
        <c:axId val="0"/>
      </c:bar3DChart>
      <c:catAx>
        <c:axId val="41473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ES"/>
          </a:p>
        </c:txPr>
        <c:crossAx val="414744856"/>
        <c:crosses val="autoZero"/>
        <c:auto val="1"/>
        <c:lblAlgn val="ctr"/>
        <c:lblOffset val="100"/>
        <c:noMultiLvlLbl val="0"/>
      </c:catAx>
      <c:valAx>
        <c:axId val="414744856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ES"/>
          </a:p>
        </c:txPr>
        <c:crossAx val="414738192"/>
        <c:crosses val="autoZero"/>
        <c:crossBetween val="between"/>
        <c:majorUnit val="0.2"/>
        <c:minorUnit val="2.0000000000000011E-2"/>
      </c:valAx>
    </c:plotArea>
    <c:legend>
      <c:legendPos val="b"/>
      <c:layout/>
      <c:overlay val="0"/>
      <c:txPr>
        <a:bodyPr/>
        <a:lstStyle/>
        <a:p>
          <a:pPr>
            <a:defRPr lang="es-CO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Tabler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Tabler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10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9258ED1-1CD4-4EBB-A026-945082F8C8CF}"/>
            </a:ext>
          </a:extLst>
        </xdr:cNvPr>
        <xdr:cNvGrpSpPr/>
      </xdr:nvGrpSpPr>
      <xdr:grpSpPr>
        <a:xfrm flipH="1">
          <a:off x="7005354" y="66675"/>
          <a:ext cx="2322421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extLst>
              <a:ext uri="{FF2B5EF4-FFF2-40B4-BE49-F238E27FC236}">
                <a16:creationId xmlns:a16="http://schemas.microsoft.com/office/drawing/2014/main" xmlns="" id="{7B4D74F7-C8D1-47DD-B7EE-CF406FE66595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extLst>
              <a:ext uri="{FF2B5EF4-FFF2-40B4-BE49-F238E27FC236}">
                <a16:creationId xmlns:a16="http://schemas.microsoft.com/office/drawing/2014/main" xmlns="" id="{D7073F10-D5D8-48F4-B5E0-A872C1816102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110</xdr:row>
      <xdr:rowOff>123825</xdr:rowOff>
    </xdr:from>
    <xdr:to>
      <xdr:col>6</xdr:col>
      <xdr:colOff>752473</xdr:colOff>
      <xdr:row>127</xdr:row>
      <xdr:rowOff>9525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xmlns="" id="{C396BC2E-5F92-4622-9A97-CBF9B3C33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111</xdr:row>
      <xdr:rowOff>133350</xdr:rowOff>
    </xdr:from>
    <xdr:to>
      <xdr:col>14</xdr:col>
      <xdr:colOff>0</xdr:colOff>
      <xdr:row>128</xdr:row>
      <xdr:rowOff>0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xmlns="" id="{D7A66D05-4161-4298-8DF3-80FA9BA85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9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B889B0F-8F43-45A7-86A3-065C8B89659F}"/>
            </a:ext>
          </a:extLst>
        </xdr:cNvPr>
        <xdr:cNvGrpSpPr/>
      </xdr:nvGrpSpPr>
      <xdr:grpSpPr>
        <a:xfrm flipH="1">
          <a:off x="7005354" y="66675"/>
          <a:ext cx="1392333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extLst>
              <a:ext uri="{FF2B5EF4-FFF2-40B4-BE49-F238E27FC236}">
                <a16:creationId xmlns:a16="http://schemas.microsoft.com/office/drawing/2014/main" xmlns="" id="{3E4A1294-E7FE-458C-B143-895923BB6A2E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extLst>
              <a:ext uri="{FF2B5EF4-FFF2-40B4-BE49-F238E27FC236}">
                <a16:creationId xmlns:a16="http://schemas.microsoft.com/office/drawing/2014/main" xmlns="" id="{365CF96E-2D30-42E0-AD93-C1D5A822A21E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110</xdr:row>
      <xdr:rowOff>123825</xdr:rowOff>
    </xdr:from>
    <xdr:to>
      <xdr:col>6</xdr:col>
      <xdr:colOff>752473</xdr:colOff>
      <xdr:row>127</xdr:row>
      <xdr:rowOff>9525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xmlns="" id="{85E29A6A-FDA1-45DD-887B-5B2860160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111</xdr:row>
      <xdr:rowOff>133350</xdr:rowOff>
    </xdr:from>
    <xdr:to>
      <xdr:col>13</xdr:col>
      <xdr:colOff>0</xdr:colOff>
      <xdr:row>128</xdr:row>
      <xdr:rowOff>0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xmlns="" id="{C4674677-F997-4A1F-A3FE-40DDBB623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11</xdr:col>
      <xdr:colOff>494545</xdr:colOff>
      <xdr:row>52</xdr:row>
      <xdr:rowOff>50676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361D509-C67B-40E2-8B5E-C1D15F805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76900"/>
          <a:ext cx="8876545" cy="4432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494545</xdr:colOff>
      <xdr:row>25</xdr:row>
      <xdr:rowOff>50676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6C8C66F-E032-4B05-9644-78FB14DA9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7200"/>
          <a:ext cx="8876545" cy="44321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0.27\dmunoz\ISANCHEZ\isanchez\d\isa\ANALISIS%20SUBACCESO\INDICADOR%20NIVEL%20DE%20GESTION\2018\Indicadores_Proceso_Cobertura%20Definitiva%20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0.27\dmunoz\TRABAJO_CONJUNTO\PROCESO_DE_COBERTURA\PROCESO_DE_COBERTURA_2019\Indicador%20de%20gesti&#243;n%202019\Indicadores_Proceso_Cobertura%20Definitiv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Rango datos"/>
      <sheetName val="Tablero"/>
      <sheetName val="Tablero Secretarias"/>
      <sheetName val="Hoja1"/>
      <sheetName val="Mat"/>
      <sheetName val="Cum_Oport_Conf2"/>
      <sheetName val="Tablero (2)"/>
      <sheetName val="Proyeccion"/>
      <sheetName val="Continuidad"/>
      <sheetName val="Criterios Evalua Confiabilidad"/>
      <sheetName val="Análisis Resultados Matrícul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N11">
            <v>1</v>
          </cell>
          <cell r="O11">
            <v>1</v>
          </cell>
          <cell r="S11">
            <v>1</v>
          </cell>
          <cell r="T11">
            <v>1</v>
          </cell>
          <cell r="W11">
            <v>1</v>
          </cell>
          <cell r="Z11">
            <v>1</v>
          </cell>
          <cell r="AH11">
            <v>0.88417579264501933</v>
          </cell>
          <cell r="AI11">
            <v>0.71779141104294475</v>
          </cell>
        </row>
        <row r="12">
          <cell r="N12">
            <v>1</v>
          </cell>
          <cell r="O12">
            <v>1</v>
          </cell>
          <cell r="S12">
            <v>1</v>
          </cell>
          <cell r="T12">
            <v>0.8</v>
          </cell>
          <cell r="W12">
            <v>0.5</v>
          </cell>
          <cell r="Z12">
            <v>0.5</v>
          </cell>
          <cell r="AH12">
            <v>1</v>
          </cell>
          <cell r="AI12">
            <v>0.89044096637988512</v>
          </cell>
        </row>
        <row r="13">
          <cell r="N13">
            <v>1</v>
          </cell>
          <cell r="O13">
            <v>1</v>
          </cell>
          <cell r="S13">
            <v>1</v>
          </cell>
          <cell r="T13">
            <v>1</v>
          </cell>
          <cell r="W13">
            <v>1</v>
          </cell>
          <cell r="Z13">
            <v>1</v>
          </cell>
          <cell r="AH13">
            <v>1</v>
          </cell>
          <cell r="AI13">
            <v>0.8939327804452204</v>
          </cell>
        </row>
        <row r="14">
          <cell r="N14">
            <v>1</v>
          </cell>
          <cell r="O14">
            <v>1</v>
          </cell>
          <cell r="S14">
            <v>1</v>
          </cell>
          <cell r="T14">
            <v>0.6</v>
          </cell>
          <cell r="W14">
            <v>1</v>
          </cell>
          <cell r="Z14">
            <v>1</v>
          </cell>
          <cell r="AH14">
            <v>1</v>
          </cell>
          <cell r="AI14">
            <v>0.7144393654208121</v>
          </cell>
        </row>
        <row r="15">
          <cell r="N15">
            <v>1</v>
          </cell>
          <cell r="O15">
            <v>1</v>
          </cell>
          <cell r="S15">
            <v>1</v>
          </cell>
          <cell r="T15">
            <v>0.8</v>
          </cell>
          <cell r="W15">
            <v>1</v>
          </cell>
          <cell r="Z15">
            <v>1</v>
          </cell>
          <cell r="AH15">
            <v>1</v>
          </cell>
          <cell r="AI15">
            <v>0.82945820266032222</v>
          </cell>
        </row>
        <row r="16">
          <cell r="N16">
            <v>1</v>
          </cell>
          <cell r="O16">
            <v>1</v>
          </cell>
          <cell r="S16">
            <v>1</v>
          </cell>
          <cell r="T16">
            <v>1</v>
          </cell>
          <cell r="W16">
            <v>1</v>
          </cell>
          <cell r="Z16">
            <v>1</v>
          </cell>
          <cell r="AH16">
            <v>1</v>
          </cell>
          <cell r="AI16">
            <v>0.87031835205992514</v>
          </cell>
        </row>
        <row r="17">
          <cell r="N17">
            <v>1</v>
          </cell>
          <cell r="O17">
            <v>1</v>
          </cell>
          <cell r="S17">
            <v>1</v>
          </cell>
          <cell r="T17">
            <v>0.2</v>
          </cell>
          <cell r="W17">
            <v>0.5</v>
          </cell>
          <cell r="Z17">
            <v>0.5</v>
          </cell>
          <cell r="AH17">
            <v>1</v>
          </cell>
          <cell r="AI17">
            <v>0.78876588156623817</v>
          </cell>
        </row>
        <row r="18">
          <cell r="N18">
            <v>1</v>
          </cell>
          <cell r="O18">
            <v>1</v>
          </cell>
          <cell r="S18">
            <v>1</v>
          </cell>
          <cell r="T18">
            <v>1</v>
          </cell>
          <cell r="W18">
            <v>1</v>
          </cell>
          <cell r="Z18">
            <v>1</v>
          </cell>
          <cell r="AH18">
            <v>1</v>
          </cell>
          <cell r="AI18">
            <v>0.75151429335598874</v>
          </cell>
        </row>
        <row r="19">
          <cell r="N19">
            <v>1</v>
          </cell>
          <cell r="O19">
            <v>1</v>
          </cell>
          <cell r="S19">
            <v>1</v>
          </cell>
          <cell r="T19">
            <v>1</v>
          </cell>
          <cell r="W19">
            <v>1</v>
          </cell>
          <cell r="Z19">
            <v>1</v>
          </cell>
          <cell r="AH19">
            <v>1</v>
          </cell>
          <cell r="AI19">
            <v>1</v>
          </cell>
        </row>
        <row r="20">
          <cell r="N20">
            <v>1</v>
          </cell>
          <cell r="O20">
            <v>1</v>
          </cell>
          <cell r="S20">
            <v>0</v>
          </cell>
          <cell r="T20">
            <v>1</v>
          </cell>
          <cell r="W20">
            <v>0.5</v>
          </cell>
          <cell r="Z20">
            <v>0.5</v>
          </cell>
          <cell r="AH20">
            <v>1</v>
          </cell>
          <cell r="AI20">
            <v>0.81597772094853849</v>
          </cell>
        </row>
        <row r="21">
          <cell r="N21">
            <v>1</v>
          </cell>
          <cell r="O21">
            <v>1</v>
          </cell>
          <cell r="S21">
            <v>1</v>
          </cell>
          <cell r="T21">
            <v>0.8</v>
          </cell>
          <cell r="W21">
            <v>1</v>
          </cell>
          <cell r="Z21">
            <v>1</v>
          </cell>
          <cell r="AH21">
            <v>1</v>
          </cell>
          <cell r="AI21">
            <v>0.82875179798625542</v>
          </cell>
        </row>
        <row r="22">
          <cell r="N22">
            <v>1</v>
          </cell>
          <cell r="O22">
            <v>0.9</v>
          </cell>
          <cell r="S22">
            <v>1</v>
          </cell>
          <cell r="T22">
            <v>1</v>
          </cell>
          <cell r="W22">
            <v>1</v>
          </cell>
          <cell r="Z22">
            <v>1</v>
          </cell>
          <cell r="AH22">
            <v>1</v>
          </cell>
          <cell r="AI22">
            <v>0.89342440951362023</v>
          </cell>
        </row>
        <row r="23">
          <cell r="N23">
            <v>1</v>
          </cell>
          <cell r="O23">
            <v>1</v>
          </cell>
          <cell r="S23">
            <v>1</v>
          </cell>
          <cell r="T23">
            <v>0.8</v>
          </cell>
          <cell r="W23">
            <v>1</v>
          </cell>
          <cell r="Z23">
            <v>1</v>
          </cell>
          <cell r="AH23">
            <v>1</v>
          </cell>
          <cell r="AI23">
            <v>0.82942804680862725</v>
          </cell>
        </row>
        <row r="24">
          <cell r="N24">
            <v>1</v>
          </cell>
          <cell r="O24">
            <v>1</v>
          </cell>
          <cell r="S24">
            <v>1</v>
          </cell>
          <cell r="T24">
            <v>1</v>
          </cell>
          <cell r="W24">
            <v>1</v>
          </cell>
          <cell r="Z24">
            <v>1</v>
          </cell>
          <cell r="AH24">
            <v>0.86122140862081986</v>
          </cell>
          <cell r="AI24">
            <v>1</v>
          </cell>
        </row>
        <row r="25">
          <cell r="N25">
            <v>1</v>
          </cell>
          <cell r="O25">
            <v>1</v>
          </cell>
          <cell r="S25">
            <v>1</v>
          </cell>
          <cell r="T25">
            <v>0.8</v>
          </cell>
          <cell r="W25">
            <v>1</v>
          </cell>
          <cell r="Z25">
            <v>1</v>
          </cell>
          <cell r="AH25">
            <v>0.89509429726088907</v>
          </cell>
          <cell r="AI25">
            <v>0.89595545134818289</v>
          </cell>
        </row>
        <row r="26">
          <cell r="N26">
            <v>1</v>
          </cell>
          <cell r="O26">
            <v>1</v>
          </cell>
          <cell r="S26">
            <v>1</v>
          </cell>
          <cell r="T26">
            <v>0.8</v>
          </cell>
          <cell r="W26">
            <v>0.5</v>
          </cell>
          <cell r="Z26">
            <v>0.5</v>
          </cell>
          <cell r="AH26">
            <v>1</v>
          </cell>
          <cell r="AI26">
            <v>0.7757489806771849</v>
          </cell>
        </row>
        <row r="27">
          <cell r="N27">
            <v>1</v>
          </cell>
          <cell r="O27">
            <v>1</v>
          </cell>
          <cell r="S27">
            <v>1</v>
          </cell>
          <cell r="T27">
            <v>1</v>
          </cell>
          <cell r="W27">
            <v>1</v>
          </cell>
          <cell r="Z27">
            <v>1</v>
          </cell>
          <cell r="AH27">
            <v>0.86019789339291419</v>
          </cell>
          <cell r="AI27">
            <v>1</v>
          </cell>
        </row>
        <row r="28">
          <cell r="N28">
            <v>1</v>
          </cell>
          <cell r="O28">
            <v>1</v>
          </cell>
          <cell r="S28">
            <v>1</v>
          </cell>
          <cell r="T28">
            <v>0.6</v>
          </cell>
          <cell r="W28">
            <v>0.5</v>
          </cell>
          <cell r="Z28">
            <v>0.5</v>
          </cell>
          <cell r="AH28">
            <v>1</v>
          </cell>
          <cell r="AI28">
            <v>0.83624161073825498</v>
          </cell>
        </row>
        <row r="29">
          <cell r="N29">
            <v>1</v>
          </cell>
          <cell r="O29">
            <v>1</v>
          </cell>
          <cell r="S29">
            <v>1</v>
          </cell>
          <cell r="T29">
            <v>1</v>
          </cell>
          <cell r="W29">
            <v>1</v>
          </cell>
          <cell r="Z29">
            <v>1</v>
          </cell>
          <cell r="AH29">
            <v>1</v>
          </cell>
          <cell r="AI29">
            <v>0.69390073852192324</v>
          </cell>
        </row>
        <row r="30">
          <cell r="N30">
            <v>1</v>
          </cell>
          <cell r="O30">
            <v>1</v>
          </cell>
          <cell r="S30">
            <v>1</v>
          </cell>
          <cell r="T30">
            <v>1</v>
          </cell>
          <cell r="W30">
            <v>1</v>
          </cell>
          <cell r="Z30">
            <v>1</v>
          </cell>
          <cell r="AH30">
            <v>1</v>
          </cell>
          <cell r="AI30">
            <v>1</v>
          </cell>
        </row>
        <row r="31">
          <cell r="N31">
            <v>1</v>
          </cell>
          <cell r="O31">
            <v>1</v>
          </cell>
          <cell r="S31">
            <v>1</v>
          </cell>
          <cell r="T31">
            <v>1</v>
          </cell>
          <cell r="W31">
            <v>1</v>
          </cell>
          <cell r="Z31">
            <v>1</v>
          </cell>
          <cell r="AH31">
            <v>1</v>
          </cell>
          <cell r="AI31">
            <v>0.80995691718525609</v>
          </cell>
        </row>
        <row r="32">
          <cell r="N32">
            <v>1</v>
          </cell>
          <cell r="O32">
            <v>1</v>
          </cell>
          <cell r="S32">
            <v>1</v>
          </cell>
          <cell r="T32">
            <v>0.8</v>
          </cell>
          <cell r="W32">
            <v>0.5</v>
          </cell>
          <cell r="Z32">
            <v>0.5</v>
          </cell>
          <cell r="AH32">
            <v>1</v>
          </cell>
          <cell r="AI32">
            <v>0.89236701826017917</v>
          </cell>
        </row>
        <row r="33">
          <cell r="N33">
            <v>1</v>
          </cell>
          <cell r="O33">
            <v>1</v>
          </cell>
          <cell r="S33">
            <v>1</v>
          </cell>
          <cell r="T33">
            <v>1</v>
          </cell>
          <cell r="W33">
            <v>1</v>
          </cell>
          <cell r="Z33">
            <v>1</v>
          </cell>
          <cell r="AH33">
            <v>1</v>
          </cell>
          <cell r="AI33">
            <v>0.79972617327146878</v>
          </cell>
        </row>
        <row r="34">
          <cell r="N34">
            <v>1</v>
          </cell>
          <cell r="O34">
            <v>1</v>
          </cell>
          <cell r="S34">
            <v>1</v>
          </cell>
          <cell r="T34">
            <v>0.8</v>
          </cell>
          <cell r="W34">
            <v>0.5</v>
          </cell>
          <cell r="Z34">
            <v>0.5</v>
          </cell>
          <cell r="AH34">
            <v>1</v>
          </cell>
          <cell r="AI34">
            <v>0.88876752230111056</v>
          </cell>
        </row>
        <row r="35">
          <cell r="N35">
            <v>1</v>
          </cell>
          <cell r="O35">
            <v>1</v>
          </cell>
          <cell r="S35">
            <v>1</v>
          </cell>
          <cell r="T35">
            <v>0.8</v>
          </cell>
          <cell r="W35">
            <v>1</v>
          </cell>
          <cell r="Z35">
            <v>1</v>
          </cell>
          <cell r="AH35">
            <v>1</v>
          </cell>
          <cell r="AI35">
            <v>0.63962264150943393</v>
          </cell>
        </row>
        <row r="36">
          <cell r="N36">
            <v>1</v>
          </cell>
          <cell r="O36">
            <v>1</v>
          </cell>
          <cell r="S36">
            <v>0</v>
          </cell>
          <cell r="T36">
            <v>0.2</v>
          </cell>
          <cell r="W36">
            <v>1</v>
          </cell>
          <cell r="Z36">
            <v>1</v>
          </cell>
          <cell r="AH36">
            <v>1</v>
          </cell>
          <cell r="AI36">
            <v>0.80537375129176714</v>
          </cell>
        </row>
        <row r="37">
          <cell r="N37">
            <v>1</v>
          </cell>
          <cell r="O37">
            <v>1</v>
          </cell>
          <cell r="S37">
            <v>1</v>
          </cell>
          <cell r="T37">
            <v>0.8</v>
          </cell>
          <cell r="W37">
            <v>1</v>
          </cell>
          <cell r="Z37">
            <v>1</v>
          </cell>
          <cell r="AH37">
            <v>1</v>
          </cell>
          <cell r="AI37">
            <v>0.82277521632034356</v>
          </cell>
        </row>
        <row r="38">
          <cell r="N38">
            <v>1</v>
          </cell>
          <cell r="O38">
            <v>1</v>
          </cell>
          <cell r="S38">
            <v>1</v>
          </cell>
          <cell r="T38">
            <v>1</v>
          </cell>
          <cell r="W38">
            <v>1</v>
          </cell>
          <cell r="Z38">
            <v>1</v>
          </cell>
          <cell r="AH38">
            <v>0.85363092221940717</v>
          </cell>
          <cell r="AI38">
            <v>0.86139386842026244</v>
          </cell>
        </row>
        <row r="39">
          <cell r="N39">
            <v>1</v>
          </cell>
          <cell r="O39">
            <v>1</v>
          </cell>
          <cell r="S39">
            <v>1</v>
          </cell>
          <cell r="T39">
            <v>0.8</v>
          </cell>
          <cell r="W39">
            <v>1</v>
          </cell>
          <cell r="Z39">
            <v>1</v>
          </cell>
          <cell r="AH39">
            <v>1</v>
          </cell>
          <cell r="AI39">
            <v>0.80476587504370511</v>
          </cell>
        </row>
        <row r="40">
          <cell r="N40">
            <v>1</v>
          </cell>
          <cell r="O40">
            <v>1</v>
          </cell>
          <cell r="S40">
            <v>1</v>
          </cell>
          <cell r="T40">
            <v>0.6</v>
          </cell>
          <cell r="W40">
            <v>1</v>
          </cell>
          <cell r="Z40">
            <v>1</v>
          </cell>
          <cell r="AH40">
            <v>1</v>
          </cell>
          <cell r="AI40">
            <v>1</v>
          </cell>
        </row>
        <row r="41">
          <cell r="N41">
            <v>1</v>
          </cell>
          <cell r="O41">
            <v>1</v>
          </cell>
          <cell r="S41">
            <v>1</v>
          </cell>
          <cell r="T41">
            <v>0.8</v>
          </cell>
          <cell r="W41">
            <v>0.5</v>
          </cell>
          <cell r="Z41">
            <v>0.5</v>
          </cell>
          <cell r="AH41">
            <v>0.87808731370793613</v>
          </cell>
          <cell r="AI41">
            <v>1</v>
          </cell>
        </row>
        <row r="42">
          <cell r="N42">
            <v>1</v>
          </cell>
          <cell r="O42">
            <v>1</v>
          </cell>
          <cell r="S42">
            <v>1</v>
          </cell>
          <cell r="T42">
            <v>1</v>
          </cell>
          <cell r="W42">
            <v>1</v>
          </cell>
          <cell r="Z42">
            <v>1</v>
          </cell>
          <cell r="AH42">
            <v>1</v>
          </cell>
          <cell r="AI42">
            <v>1</v>
          </cell>
        </row>
        <row r="43">
          <cell r="N43">
            <v>1</v>
          </cell>
          <cell r="O43">
            <v>1</v>
          </cell>
          <cell r="S43">
            <v>0</v>
          </cell>
          <cell r="T43">
            <v>0.8</v>
          </cell>
          <cell r="W43">
            <v>0.5</v>
          </cell>
          <cell r="Z43">
            <v>0.5</v>
          </cell>
          <cell r="AH43">
            <v>1</v>
          </cell>
          <cell r="AI43">
            <v>0.73842982949222413</v>
          </cell>
        </row>
        <row r="44">
          <cell r="N44">
            <v>1</v>
          </cell>
          <cell r="O44">
            <v>1</v>
          </cell>
          <cell r="S44">
            <v>1</v>
          </cell>
          <cell r="T44">
            <v>1</v>
          </cell>
          <cell r="W44">
            <v>0.5</v>
          </cell>
          <cell r="Z44">
            <v>0.5</v>
          </cell>
          <cell r="AH44">
            <v>1</v>
          </cell>
          <cell r="AI44">
            <v>0.60282180131426366</v>
          </cell>
        </row>
        <row r="45">
          <cell r="N45">
            <v>1</v>
          </cell>
          <cell r="O45">
            <v>1</v>
          </cell>
          <cell r="S45">
            <v>0</v>
          </cell>
          <cell r="T45">
            <v>0.2</v>
          </cell>
          <cell r="W45">
            <v>0.5</v>
          </cell>
          <cell r="Z45">
            <v>0.5</v>
          </cell>
          <cell r="AH45">
            <v>1</v>
          </cell>
          <cell r="AI45">
            <v>0.82167388777343342</v>
          </cell>
        </row>
        <row r="46">
          <cell r="N46">
            <v>1</v>
          </cell>
          <cell r="O46">
            <v>1</v>
          </cell>
          <cell r="S46">
            <v>1</v>
          </cell>
          <cell r="T46">
            <v>0.8</v>
          </cell>
          <cell r="W46">
            <v>0.5</v>
          </cell>
          <cell r="Z46">
            <v>0.5</v>
          </cell>
          <cell r="AH46">
            <v>1</v>
          </cell>
          <cell r="AI46">
            <v>0.82622451370986638</v>
          </cell>
        </row>
        <row r="47">
          <cell r="N47">
            <v>1</v>
          </cell>
          <cell r="O47">
            <v>1</v>
          </cell>
          <cell r="S47">
            <v>1</v>
          </cell>
          <cell r="T47">
            <v>0.6</v>
          </cell>
          <cell r="W47">
            <v>1</v>
          </cell>
          <cell r="Z47">
            <v>1</v>
          </cell>
          <cell r="AH47">
            <v>1</v>
          </cell>
          <cell r="AI47">
            <v>0.7350722414013553</v>
          </cell>
        </row>
        <row r="48">
          <cell r="N48">
            <v>1</v>
          </cell>
          <cell r="O48">
            <v>1</v>
          </cell>
          <cell r="S48">
            <v>1</v>
          </cell>
          <cell r="T48">
            <v>1</v>
          </cell>
          <cell r="W48">
            <v>1</v>
          </cell>
          <cell r="Z48">
            <v>1</v>
          </cell>
          <cell r="AH48">
            <v>1</v>
          </cell>
          <cell r="AI48">
            <v>0.75773701162302198</v>
          </cell>
        </row>
        <row r="49">
          <cell r="N49">
            <v>1</v>
          </cell>
          <cell r="O49">
            <v>1</v>
          </cell>
          <cell r="S49">
            <v>0</v>
          </cell>
          <cell r="T49">
            <v>1</v>
          </cell>
          <cell r="W49">
            <v>0.5</v>
          </cell>
          <cell r="Z49">
            <v>0.5</v>
          </cell>
          <cell r="AH49">
            <v>0.86351525569402665</v>
          </cell>
          <cell r="AI49">
            <v>0.66666666666666663</v>
          </cell>
        </row>
        <row r="50">
          <cell r="N50">
            <v>1</v>
          </cell>
          <cell r="O50">
            <v>1</v>
          </cell>
          <cell r="S50">
            <v>1</v>
          </cell>
          <cell r="T50">
            <v>0.8</v>
          </cell>
          <cell r="W50">
            <v>0.5</v>
          </cell>
          <cell r="Z50">
            <v>0.5</v>
          </cell>
          <cell r="AH50">
            <v>0.89155329353039048</v>
          </cell>
          <cell r="AI50">
            <v>0.8809891808346213</v>
          </cell>
        </row>
        <row r="51">
          <cell r="N51">
            <v>1</v>
          </cell>
          <cell r="O51">
            <v>1</v>
          </cell>
          <cell r="S51">
            <v>1</v>
          </cell>
          <cell r="T51">
            <v>1</v>
          </cell>
          <cell r="W51">
            <v>1</v>
          </cell>
          <cell r="Z51">
            <v>1</v>
          </cell>
          <cell r="AH51">
            <v>1</v>
          </cell>
          <cell r="AI51">
            <v>0.83391992960844696</v>
          </cell>
        </row>
        <row r="52">
          <cell r="N52">
            <v>1</v>
          </cell>
          <cell r="O52">
            <v>1</v>
          </cell>
          <cell r="S52">
            <v>1</v>
          </cell>
          <cell r="T52">
            <v>0.6</v>
          </cell>
          <cell r="W52">
            <v>1</v>
          </cell>
          <cell r="Z52">
            <v>1</v>
          </cell>
          <cell r="AH52">
            <v>1</v>
          </cell>
          <cell r="AI52">
            <v>1</v>
          </cell>
        </row>
        <row r="53">
          <cell r="N53">
            <v>1</v>
          </cell>
          <cell r="O53">
            <v>1</v>
          </cell>
          <cell r="S53">
            <v>1</v>
          </cell>
          <cell r="T53">
            <v>0.8</v>
          </cell>
          <cell r="W53">
            <v>0.5</v>
          </cell>
          <cell r="Z53">
            <v>0.5</v>
          </cell>
          <cell r="AH53">
            <v>1</v>
          </cell>
          <cell r="AI53">
            <v>0.80222173818340226</v>
          </cell>
        </row>
        <row r="54">
          <cell r="N54">
            <v>1</v>
          </cell>
          <cell r="O54">
            <v>1</v>
          </cell>
          <cell r="S54">
            <v>1</v>
          </cell>
          <cell r="T54">
            <v>1</v>
          </cell>
          <cell r="W54">
            <v>1</v>
          </cell>
          <cell r="Z54">
            <v>1</v>
          </cell>
          <cell r="AH54">
            <v>1</v>
          </cell>
          <cell r="AI54">
            <v>1</v>
          </cell>
        </row>
        <row r="55">
          <cell r="N55">
            <v>1</v>
          </cell>
          <cell r="O55">
            <v>1</v>
          </cell>
          <cell r="S55">
            <v>1</v>
          </cell>
          <cell r="T55">
            <v>0.8</v>
          </cell>
          <cell r="W55">
            <v>0.5</v>
          </cell>
          <cell r="Z55">
            <v>0.5</v>
          </cell>
          <cell r="AH55">
            <v>0.80041551246537401</v>
          </cell>
          <cell r="AI55">
            <v>0.79685452162516379</v>
          </cell>
        </row>
        <row r="56">
          <cell r="N56">
            <v>1</v>
          </cell>
          <cell r="O56">
            <v>1</v>
          </cell>
          <cell r="S56">
            <v>1</v>
          </cell>
          <cell r="T56">
            <v>0.2</v>
          </cell>
          <cell r="W56">
            <v>1</v>
          </cell>
          <cell r="Z56">
            <v>1</v>
          </cell>
          <cell r="AH56">
            <v>1</v>
          </cell>
          <cell r="AI56">
            <v>0.65937726285300502</v>
          </cell>
        </row>
        <row r="57">
          <cell r="N57">
            <v>1</v>
          </cell>
          <cell r="O57">
            <v>1</v>
          </cell>
          <cell r="S57">
            <v>1</v>
          </cell>
          <cell r="T57">
            <v>0.8</v>
          </cell>
          <cell r="W57">
            <v>1</v>
          </cell>
          <cell r="Z57">
            <v>1</v>
          </cell>
          <cell r="AH57">
            <v>1</v>
          </cell>
          <cell r="AI57">
            <v>0.7489561586638831</v>
          </cell>
        </row>
        <row r="58">
          <cell r="N58">
            <v>1</v>
          </cell>
          <cell r="O58">
            <v>1</v>
          </cell>
          <cell r="S58">
            <v>1</v>
          </cell>
          <cell r="T58">
            <v>1</v>
          </cell>
          <cell r="W58">
            <v>1</v>
          </cell>
          <cell r="Z58">
            <v>1</v>
          </cell>
          <cell r="AH58">
            <v>0.87298220027180218</v>
          </cell>
          <cell r="AI58">
            <v>0.77927698574338089</v>
          </cell>
        </row>
        <row r="59">
          <cell r="N59">
            <v>1</v>
          </cell>
          <cell r="O59">
            <v>1</v>
          </cell>
          <cell r="S59">
            <v>1</v>
          </cell>
          <cell r="T59">
            <v>0.6</v>
          </cell>
          <cell r="W59">
            <v>1</v>
          </cell>
          <cell r="Z59">
            <v>1</v>
          </cell>
          <cell r="AH59">
            <v>1</v>
          </cell>
          <cell r="AI59">
            <v>0.73967670267371488</v>
          </cell>
        </row>
        <row r="60">
          <cell r="N60">
            <v>1</v>
          </cell>
          <cell r="O60">
            <v>1</v>
          </cell>
          <cell r="S60">
            <v>1</v>
          </cell>
          <cell r="T60">
            <v>0.6</v>
          </cell>
          <cell r="W60">
            <v>1</v>
          </cell>
          <cell r="Z60">
            <v>1</v>
          </cell>
          <cell r="AH60">
            <v>1</v>
          </cell>
          <cell r="AI60">
            <v>0.75976070528967254</v>
          </cell>
        </row>
        <row r="61">
          <cell r="N61">
            <v>1</v>
          </cell>
          <cell r="O61">
            <v>1</v>
          </cell>
          <cell r="S61">
            <v>0</v>
          </cell>
          <cell r="T61">
            <v>0.6</v>
          </cell>
          <cell r="W61">
            <v>0.5</v>
          </cell>
          <cell r="Z61">
            <v>0.5</v>
          </cell>
          <cell r="AH61">
            <v>1</v>
          </cell>
          <cell r="AI61">
            <v>0.70035391270153358</v>
          </cell>
        </row>
        <row r="62">
          <cell r="N62">
            <v>1</v>
          </cell>
          <cell r="O62">
            <v>1</v>
          </cell>
          <cell r="S62">
            <v>1</v>
          </cell>
          <cell r="T62">
            <v>0.6</v>
          </cell>
          <cell r="W62">
            <v>0.5</v>
          </cell>
          <cell r="Z62">
            <v>0.5</v>
          </cell>
          <cell r="AH62">
            <v>1</v>
          </cell>
          <cell r="AI62">
            <v>0.86964567198958265</v>
          </cell>
        </row>
        <row r="63">
          <cell r="N63">
            <v>1</v>
          </cell>
          <cell r="O63">
            <v>1</v>
          </cell>
          <cell r="S63">
            <v>1</v>
          </cell>
          <cell r="T63">
            <v>1</v>
          </cell>
          <cell r="W63">
            <v>1</v>
          </cell>
          <cell r="Z63">
            <v>1</v>
          </cell>
          <cell r="AH63">
            <v>1</v>
          </cell>
          <cell r="AI63">
            <v>0.81788411834081953</v>
          </cell>
        </row>
        <row r="64">
          <cell r="N64">
            <v>1</v>
          </cell>
          <cell r="O64">
            <v>1</v>
          </cell>
          <cell r="S64">
            <v>1</v>
          </cell>
          <cell r="T64">
            <v>1</v>
          </cell>
          <cell r="W64">
            <v>0.5</v>
          </cell>
          <cell r="Z64">
            <v>0.5</v>
          </cell>
          <cell r="AH64">
            <v>1</v>
          </cell>
          <cell r="AI64">
            <v>0.77254738596125805</v>
          </cell>
        </row>
        <row r="65">
          <cell r="N65">
            <v>1</v>
          </cell>
          <cell r="O65">
            <v>1</v>
          </cell>
          <cell r="S65">
            <v>1</v>
          </cell>
          <cell r="T65">
            <v>0.6</v>
          </cell>
          <cell r="W65">
            <v>1</v>
          </cell>
          <cell r="Z65">
            <v>1</v>
          </cell>
          <cell r="AH65">
            <v>0.87695548833189285</v>
          </cell>
          <cell r="AI65">
            <v>1</v>
          </cell>
        </row>
        <row r="66">
          <cell r="N66">
            <v>1</v>
          </cell>
          <cell r="O66">
            <v>1</v>
          </cell>
          <cell r="S66">
            <v>1</v>
          </cell>
          <cell r="T66">
            <v>0.8</v>
          </cell>
          <cell r="W66">
            <v>0.5</v>
          </cell>
          <cell r="Z66">
            <v>0.5</v>
          </cell>
          <cell r="AH66">
            <v>1</v>
          </cell>
          <cell r="AI66">
            <v>1</v>
          </cell>
        </row>
        <row r="67">
          <cell r="N67">
            <v>1</v>
          </cell>
          <cell r="O67">
            <v>1</v>
          </cell>
          <cell r="S67">
            <v>1</v>
          </cell>
          <cell r="T67">
            <v>0.8</v>
          </cell>
          <cell r="W67">
            <v>1</v>
          </cell>
          <cell r="Z67">
            <v>1</v>
          </cell>
          <cell r="AH67">
            <v>0.88885329536690993</v>
          </cell>
          <cell r="AI67">
            <v>0.51518324607329846</v>
          </cell>
        </row>
        <row r="68">
          <cell r="N68">
            <v>1</v>
          </cell>
          <cell r="O68">
            <v>1</v>
          </cell>
          <cell r="S68">
            <v>1</v>
          </cell>
          <cell r="T68">
            <v>1</v>
          </cell>
          <cell r="W68">
            <v>1</v>
          </cell>
          <cell r="Z68">
            <v>1</v>
          </cell>
          <cell r="AH68">
            <v>1</v>
          </cell>
          <cell r="AI68">
            <v>0.83391356821241236</v>
          </cell>
        </row>
        <row r="69">
          <cell r="N69">
            <v>1</v>
          </cell>
          <cell r="O69">
            <v>1</v>
          </cell>
          <cell r="S69">
            <v>1</v>
          </cell>
          <cell r="T69">
            <v>1</v>
          </cell>
          <cell r="W69">
            <v>1</v>
          </cell>
          <cell r="Z69">
            <v>1</v>
          </cell>
          <cell r="AH69">
            <v>1</v>
          </cell>
          <cell r="AI69">
            <v>0.73750000000000004</v>
          </cell>
        </row>
        <row r="70">
          <cell r="N70">
            <v>1</v>
          </cell>
          <cell r="O70">
            <v>1</v>
          </cell>
          <cell r="S70">
            <v>1</v>
          </cell>
          <cell r="T70">
            <v>1</v>
          </cell>
          <cell r="W70">
            <v>1</v>
          </cell>
          <cell r="Z70">
            <v>1</v>
          </cell>
          <cell r="AH70">
            <v>1</v>
          </cell>
          <cell r="AI70">
            <v>0.89518828451882848</v>
          </cell>
        </row>
        <row r="71">
          <cell r="N71">
            <v>1</v>
          </cell>
          <cell r="O71">
            <v>1</v>
          </cell>
          <cell r="S71">
            <v>1</v>
          </cell>
          <cell r="T71">
            <v>0.8</v>
          </cell>
          <cell r="W71">
            <v>1</v>
          </cell>
          <cell r="Z71">
            <v>1</v>
          </cell>
          <cell r="AH71">
            <v>0.86899211518683583</v>
          </cell>
          <cell r="AI71">
            <v>1</v>
          </cell>
        </row>
        <row r="72">
          <cell r="N72">
            <v>1</v>
          </cell>
          <cell r="O72">
            <v>1</v>
          </cell>
          <cell r="S72">
            <v>1</v>
          </cell>
          <cell r="T72">
            <v>1</v>
          </cell>
          <cell r="W72">
            <v>1</v>
          </cell>
          <cell r="Z72">
            <v>1</v>
          </cell>
          <cell r="AH72">
            <v>1</v>
          </cell>
          <cell r="AI72">
            <v>1</v>
          </cell>
        </row>
        <row r="73">
          <cell r="N73">
            <v>1</v>
          </cell>
          <cell r="O73">
            <v>1</v>
          </cell>
          <cell r="S73">
            <v>1</v>
          </cell>
          <cell r="T73">
            <v>0.8</v>
          </cell>
          <cell r="W73">
            <v>0.5</v>
          </cell>
          <cell r="Z73">
            <v>0.5</v>
          </cell>
          <cell r="AH73">
            <v>1</v>
          </cell>
          <cell r="AI73">
            <v>0.73399635803333796</v>
          </cell>
        </row>
        <row r="74">
          <cell r="N74">
            <v>1</v>
          </cell>
          <cell r="O74">
            <v>1</v>
          </cell>
          <cell r="S74">
            <v>1</v>
          </cell>
          <cell r="T74">
            <v>1</v>
          </cell>
          <cell r="W74">
            <v>1</v>
          </cell>
          <cell r="Z74">
            <v>1</v>
          </cell>
          <cell r="AH74">
            <v>1</v>
          </cell>
          <cell r="AI74">
            <v>0.84710096261473022</v>
          </cell>
        </row>
        <row r="75">
          <cell r="N75">
            <v>1</v>
          </cell>
          <cell r="O75">
            <v>1</v>
          </cell>
          <cell r="S75">
            <v>1</v>
          </cell>
          <cell r="T75">
            <v>1</v>
          </cell>
          <cell r="W75">
            <v>0.5</v>
          </cell>
          <cell r="Z75">
            <v>0.5</v>
          </cell>
          <cell r="AH75">
            <v>1</v>
          </cell>
          <cell r="AI75">
            <v>0.39938537185003076</v>
          </cell>
        </row>
        <row r="76">
          <cell r="N76">
            <v>1</v>
          </cell>
          <cell r="O76">
            <v>1</v>
          </cell>
          <cell r="S76">
            <v>1</v>
          </cell>
          <cell r="T76">
            <v>0.8</v>
          </cell>
          <cell r="W76">
            <v>1</v>
          </cell>
          <cell r="Z76">
            <v>1</v>
          </cell>
          <cell r="AH76">
            <v>1</v>
          </cell>
          <cell r="AI76">
            <v>0.610806577916993</v>
          </cell>
        </row>
        <row r="77">
          <cell r="N77">
            <v>1</v>
          </cell>
          <cell r="O77">
            <v>1</v>
          </cell>
          <cell r="S77">
            <v>1</v>
          </cell>
          <cell r="T77">
            <v>0.6</v>
          </cell>
          <cell r="W77">
            <v>0.5</v>
          </cell>
          <cell r="Z77">
            <v>0.5</v>
          </cell>
          <cell r="AH77">
            <v>1</v>
          </cell>
          <cell r="AI77">
            <v>0.81519607843137254</v>
          </cell>
        </row>
        <row r="78">
          <cell r="N78">
            <v>1</v>
          </cell>
          <cell r="O78">
            <v>1</v>
          </cell>
          <cell r="S78">
            <v>1</v>
          </cell>
          <cell r="T78">
            <v>0.8</v>
          </cell>
          <cell r="W78">
            <v>1</v>
          </cell>
          <cell r="Z78">
            <v>1</v>
          </cell>
          <cell r="AH78">
            <v>1</v>
          </cell>
          <cell r="AI78">
            <v>1</v>
          </cell>
        </row>
        <row r="79">
          <cell r="N79">
            <v>1</v>
          </cell>
          <cell r="O79">
            <v>1</v>
          </cell>
          <cell r="S79">
            <v>1</v>
          </cell>
          <cell r="T79">
            <v>0.8</v>
          </cell>
          <cell r="W79">
            <v>1</v>
          </cell>
          <cell r="Z79">
            <v>1</v>
          </cell>
          <cell r="AH79">
            <v>1</v>
          </cell>
          <cell r="AI79">
            <v>0.63298302344381563</v>
          </cell>
        </row>
        <row r="80">
          <cell r="N80">
            <v>1</v>
          </cell>
          <cell r="O80">
            <v>1</v>
          </cell>
          <cell r="S80">
            <v>1</v>
          </cell>
          <cell r="T80">
            <v>1</v>
          </cell>
          <cell r="W80">
            <v>1</v>
          </cell>
          <cell r="Z80">
            <v>1</v>
          </cell>
          <cell r="AH80">
            <v>1</v>
          </cell>
          <cell r="AI80">
            <v>1</v>
          </cell>
        </row>
        <row r="81">
          <cell r="N81">
            <v>1</v>
          </cell>
          <cell r="O81">
            <v>1</v>
          </cell>
          <cell r="S81">
            <v>1</v>
          </cell>
          <cell r="T81">
            <v>0.8</v>
          </cell>
          <cell r="W81">
            <v>1</v>
          </cell>
          <cell r="Z81">
            <v>1</v>
          </cell>
          <cell r="AH81">
            <v>1</v>
          </cell>
          <cell r="AI81">
            <v>0.62278244631185808</v>
          </cell>
        </row>
        <row r="82">
          <cell r="N82">
            <v>1</v>
          </cell>
          <cell r="O82">
            <v>1</v>
          </cell>
          <cell r="S82">
            <v>1</v>
          </cell>
          <cell r="T82">
            <v>0.6</v>
          </cell>
          <cell r="W82">
            <v>0.5</v>
          </cell>
          <cell r="Z82">
            <v>0.5</v>
          </cell>
          <cell r="AH82">
            <v>1</v>
          </cell>
          <cell r="AI82">
            <v>1</v>
          </cell>
        </row>
        <row r="83">
          <cell r="N83">
            <v>1</v>
          </cell>
          <cell r="O83">
            <v>1</v>
          </cell>
          <cell r="S83">
            <v>1</v>
          </cell>
          <cell r="T83">
            <v>0.6</v>
          </cell>
          <cell r="W83">
            <v>1</v>
          </cell>
          <cell r="Z83">
            <v>1</v>
          </cell>
          <cell r="AH83">
            <v>0.88355148342059342</v>
          </cell>
          <cell r="AI83">
            <v>1</v>
          </cell>
        </row>
        <row r="84">
          <cell r="N84">
            <v>1</v>
          </cell>
          <cell r="O84">
            <v>1</v>
          </cell>
          <cell r="S84">
            <v>1</v>
          </cell>
          <cell r="T84">
            <v>1</v>
          </cell>
          <cell r="W84">
            <v>1</v>
          </cell>
          <cell r="Z84">
            <v>1</v>
          </cell>
          <cell r="AH84">
            <v>0.86346283404446444</v>
          </cell>
          <cell r="AI84">
            <v>0.65331083930830869</v>
          </cell>
        </row>
        <row r="85">
          <cell r="N85">
            <v>1</v>
          </cell>
          <cell r="O85">
            <v>1</v>
          </cell>
          <cell r="S85">
            <v>1</v>
          </cell>
          <cell r="T85">
            <v>0.6</v>
          </cell>
          <cell r="W85">
            <v>1</v>
          </cell>
          <cell r="Z85">
            <v>1</v>
          </cell>
          <cell r="AH85">
            <v>1</v>
          </cell>
          <cell r="AI85">
            <v>1</v>
          </cell>
        </row>
        <row r="86">
          <cell r="N86">
            <v>1</v>
          </cell>
          <cell r="O86">
            <v>1</v>
          </cell>
          <cell r="S86">
            <v>1</v>
          </cell>
          <cell r="T86">
            <v>1</v>
          </cell>
          <cell r="W86">
            <v>0.5</v>
          </cell>
          <cell r="Z86">
            <v>0.5</v>
          </cell>
          <cell r="AH86">
            <v>1</v>
          </cell>
          <cell r="AI86">
            <v>0.80198601946821713</v>
          </cell>
        </row>
        <row r="87">
          <cell r="N87">
            <v>1</v>
          </cell>
          <cell r="O87">
            <v>1</v>
          </cell>
          <cell r="S87">
            <v>1</v>
          </cell>
          <cell r="T87">
            <v>1</v>
          </cell>
          <cell r="W87">
            <v>1</v>
          </cell>
          <cell r="Z87">
            <v>1</v>
          </cell>
          <cell r="AH87">
            <v>1</v>
          </cell>
          <cell r="AI87">
            <v>0.82059637257915774</v>
          </cell>
        </row>
        <row r="88">
          <cell r="N88">
            <v>1</v>
          </cell>
          <cell r="O88">
            <v>1</v>
          </cell>
          <cell r="S88">
            <v>1</v>
          </cell>
          <cell r="T88">
            <v>0.6</v>
          </cell>
          <cell r="W88">
            <v>1</v>
          </cell>
          <cell r="Z88">
            <v>1</v>
          </cell>
          <cell r="AH88">
            <v>0.75918041194079688</v>
          </cell>
          <cell r="AI88">
            <v>0.79202286538263467</v>
          </cell>
        </row>
        <row r="89">
          <cell r="N89">
            <v>1</v>
          </cell>
          <cell r="O89">
            <v>1</v>
          </cell>
          <cell r="S89">
            <v>1</v>
          </cell>
          <cell r="T89">
            <v>0.2</v>
          </cell>
          <cell r="W89">
            <v>0.5</v>
          </cell>
          <cell r="Z89">
            <v>0.5</v>
          </cell>
          <cell r="AH89">
            <v>0.89396332998228734</v>
          </cell>
          <cell r="AI89">
            <v>0.67159368748610804</v>
          </cell>
        </row>
        <row r="90">
          <cell r="N90">
            <v>1</v>
          </cell>
          <cell r="O90">
            <v>1</v>
          </cell>
          <cell r="S90">
            <v>1</v>
          </cell>
          <cell r="T90">
            <v>1</v>
          </cell>
          <cell r="W90">
            <v>0.5</v>
          </cell>
          <cell r="Z90">
            <v>0.5</v>
          </cell>
          <cell r="AH90">
            <v>0.82717220347936748</v>
          </cell>
          <cell r="AI90">
            <v>1</v>
          </cell>
        </row>
        <row r="91">
          <cell r="N91">
            <v>1</v>
          </cell>
          <cell r="O91">
            <v>1</v>
          </cell>
          <cell r="S91">
            <v>1</v>
          </cell>
          <cell r="T91">
            <v>1</v>
          </cell>
          <cell r="W91">
            <v>1</v>
          </cell>
          <cell r="Z91">
            <v>1</v>
          </cell>
          <cell r="AH91">
            <v>1</v>
          </cell>
          <cell r="AI91">
            <v>1</v>
          </cell>
        </row>
        <row r="92">
          <cell r="N92">
            <v>1</v>
          </cell>
          <cell r="O92">
            <v>1</v>
          </cell>
          <cell r="S92">
            <v>1</v>
          </cell>
          <cell r="T92">
            <v>1</v>
          </cell>
          <cell r="W92">
            <v>1</v>
          </cell>
          <cell r="Z92">
            <v>1</v>
          </cell>
          <cell r="AH92">
            <v>1</v>
          </cell>
          <cell r="AI92">
            <v>0.78069972196478221</v>
          </cell>
        </row>
        <row r="93">
          <cell r="N93">
            <v>1</v>
          </cell>
          <cell r="O93">
            <v>1</v>
          </cell>
          <cell r="S93">
            <v>1</v>
          </cell>
          <cell r="T93">
            <v>1</v>
          </cell>
          <cell r="W93">
            <v>1</v>
          </cell>
          <cell r="Z93">
            <v>1</v>
          </cell>
          <cell r="AH93">
            <v>1</v>
          </cell>
          <cell r="AI93">
            <v>1</v>
          </cell>
        </row>
        <row r="94">
          <cell r="N94">
            <v>1</v>
          </cell>
          <cell r="O94">
            <v>1</v>
          </cell>
          <cell r="S94">
            <v>0</v>
          </cell>
          <cell r="T94">
            <v>1</v>
          </cell>
          <cell r="W94">
            <v>0.5</v>
          </cell>
          <cell r="Z94">
            <v>0.5</v>
          </cell>
          <cell r="AH94">
            <v>0.82430253949589394</v>
          </cell>
          <cell r="AI94">
            <v>0.57250396196513476</v>
          </cell>
        </row>
        <row r="95">
          <cell r="N95">
            <v>1</v>
          </cell>
          <cell r="O95">
            <v>1</v>
          </cell>
          <cell r="S95">
            <v>1</v>
          </cell>
          <cell r="T95">
            <v>0.6</v>
          </cell>
          <cell r="W95">
            <v>1</v>
          </cell>
          <cell r="Z95">
            <v>1</v>
          </cell>
          <cell r="AH95">
            <v>1</v>
          </cell>
          <cell r="AI95">
            <v>0.70678102385419461</v>
          </cell>
        </row>
        <row r="96">
          <cell r="N96">
            <v>1</v>
          </cell>
          <cell r="O96">
            <v>0.9</v>
          </cell>
          <cell r="S96">
            <v>1</v>
          </cell>
          <cell r="T96">
            <v>1</v>
          </cell>
          <cell r="W96">
            <v>0.5</v>
          </cell>
          <cell r="Z96">
            <v>0.5</v>
          </cell>
          <cell r="AH96">
            <v>1</v>
          </cell>
          <cell r="AI96">
            <v>0.85483870967741937</v>
          </cell>
        </row>
        <row r="97">
          <cell r="N97">
            <v>1</v>
          </cell>
          <cell r="O97">
            <v>1</v>
          </cell>
          <cell r="S97">
            <v>1</v>
          </cell>
          <cell r="T97">
            <v>1</v>
          </cell>
          <cell r="W97">
            <v>1</v>
          </cell>
          <cell r="Z97">
            <v>1</v>
          </cell>
          <cell r="AH97">
            <v>1</v>
          </cell>
          <cell r="AI97">
            <v>0</v>
          </cell>
        </row>
        <row r="98">
          <cell r="N98">
            <v>1</v>
          </cell>
          <cell r="O98">
            <v>1</v>
          </cell>
          <cell r="S98">
            <v>1</v>
          </cell>
          <cell r="T98">
            <v>1</v>
          </cell>
          <cell r="W98">
            <v>1</v>
          </cell>
          <cell r="Z98">
            <v>1</v>
          </cell>
          <cell r="AH98">
            <v>1</v>
          </cell>
          <cell r="AI98">
            <v>0.8872962030856768</v>
          </cell>
        </row>
        <row r="99">
          <cell r="N99">
            <v>1</v>
          </cell>
          <cell r="O99">
            <v>1</v>
          </cell>
          <cell r="S99">
            <v>1</v>
          </cell>
          <cell r="T99">
            <v>1</v>
          </cell>
          <cell r="W99">
            <v>0.5</v>
          </cell>
          <cell r="Z99">
            <v>0.5</v>
          </cell>
          <cell r="AH99">
            <v>1</v>
          </cell>
          <cell r="AI99">
            <v>0.75171543739807378</v>
          </cell>
        </row>
        <row r="100">
          <cell r="N100">
            <v>1</v>
          </cell>
          <cell r="O100">
            <v>1</v>
          </cell>
          <cell r="S100">
            <v>1</v>
          </cell>
          <cell r="T100">
            <v>1</v>
          </cell>
          <cell r="W100">
            <v>1</v>
          </cell>
          <cell r="Z100">
            <v>1</v>
          </cell>
          <cell r="AH100">
            <v>1</v>
          </cell>
          <cell r="AI100">
            <v>0</v>
          </cell>
        </row>
        <row r="101">
          <cell r="N101">
            <v>1</v>
          </cell>
          <cell r="O101">
            <v>1</v>
          </cell>
          <cell r="S101">
            <v>1</v>
          </cell>
          <cell r="T101">
            <v>0.2</v>
          </cell>
          <cell r="W101">
            <v>1</v>
          </cell>
          <cell r="Z101">
            <v>1</v>
          </cell>
          <cell r="AH101">
            <v>0.75298726738491673</v>
          </cell>
          <cell r="AI101">
            <v>0.46105919003115264</v>
          </cell>
        </row>
        <row r="102">
          <cell r="N102">
            <v>1</v>
          </cell>
          <cell r="O102">
            <v>1</v>
          </cell>
          <cell r="S102">
            <v>1</v>
          </cell>
          <cell r="T102">
            <v>1</v>
          </cell>
          <cell r="W102">
            <v>0.5</v>
          </cell>
          <cell r="Z102">
            <v>0.5</v>
          </cell>
          <cell r="AH102">
            <v>1</v>
          </cell>
          <cell r="AI102">
            <v>0.68927550552281469</v>
          </cell>
        </row>
        <row r="103">
          <cell r="N103">
            <v>1</v>
          </cell>
          <cell r="O103">
            <v>1</v>
          </cell>
          <cell r="S103">
            <v>1</v>
          </cell>
          <cell r="T103">
            <v>1</v>
          </cell>
          <cell r="W103">
            <v>1</v>
          </cell>
          <cell r="Z103">
            <v>1</v>
          </cell>
          <cell r="AH103">
            <v>1</v>
          </cell>
          <cell r="AI103">
            <v>0.84396407367940329</v>
          </cell>
        </row>
        <row r="104">
          <cell r="N104">
            <v>1</v>
          </cell>
          <cell r="O104">
            <v>1</v>
          </cell>
          <cell r="S104">
            <v>0</v>
          </cell>
          <cell r="T104">
            <v>1</v>
          </cell>
          <cell r="W104">
            <v>0.5</v>
          </cell>
          <cell r="Z104">
            <v>0.5</v>
          </cell>
          <cell r="AH104">
            <v>1</v>
          </cell>
          <cell r="AI104">
            <v>1</v>
          </cell>
        </row>
        <row r="105">
          <cell r="N105">
            <v>1</v>
          </cell>
          <cell r="O105">
            <v>1</v>
          </cell>
          <cell r="S105">
            <v>0</v>
          </cell>
          <cell r="T105">
            <v>1</v>
          </cell>
          <cell r="W105">
            <v>1</v>
          </cell>
          <cell r="Z105">
            <v>1</v>
          </cell>
          <cell r="AH105">
            <v>1</v>
          </cell>
          <cell r="AI105">
            <v>0.83935137173564622</v>
          </cell>
        </row>
      </sheetData>
      <sheetData sheetId="7"/>
      <sheetData sheetId="8">
        <row r="5">
          <cell r="J5" t="str">
            <v>SOBRESTIMÓ</v>
          </cell>
        </row>
        <row r="8">
          <cell r="J8" t="str">
            <v>SUBESTIMÓ</v>
          </cell>
        </row>
        <row r="27">
          <cell r="J27" t="str">
            <v>SUBESTIMÓ</v>
          </cell>
        </row>
        <row r="31">
          <cell r="J31" t="str">
            <v>SOBRESTIMÓ</v>
          </cell>
        </row>
        <row r="36">
          <cell r="J36" t="str">
            <v>SUBESTIMÓ</v>
          </cell>
        </row>
        <row r="43">
          <cell r="J43" t="str">
            <v>SOBRESTIMÓ</v>
          </cell>
        </row>
        <row r="47">
          <cell r="J47" t="str">
            <v>SUBESTIMÓ</v>
          </cell>
        </row>
        <row r="51">
          <cell r="J51" t="str">
            <v>SOBRESTIMÓ</v>
          </cell>
        </row>
        <row r="52">
          <cell r="J52" t="str">
            <v>SOBRESTIMÓ</v>
          </cell>
        </row>
        <row r="53">
          <cell r="J53" t="str">
            <v>SOBRESTIMÓ</v>
          </cell>
        </row>
        <row r="56">
          <cell r="J56" t="str">
            <v>SOBRESTIMÓ</v>
          </cell>
        </row>
        <row r="68">
          <cell r="J68" t="str">
            <v>SOBRESTIMÓ</v>
          </cell>
        </row>
        <row r="73">
          <cell r="J73" t="str">
            <v>SOBRESTIMÓ</v>
          </cell>
        </row>
        <row r="74">
          <cell r="J74" t="str">
            <v>SOBRESTIMÓ</v>
          </cell>
        </row>
        <row r="76">
          <cell r="J76" t="str">
            <v>SOBRESTIMÓ</v>
          </cell>
        </row>
        <row r="79">
          <cell r="J79" t="str">
            <v>SOBRESTIMÓ</v>
          </cell>
        </row>
        <row r="80">
          <cell r="J80" t="str">
            <v>SUBESTIMÓ</v>
          </cell>
        </row>
        <row r="86">
          <cell r="J86" t="str">
            <v>SOBRESTIMÓ</v>
          </cell>
        </row>
        <row r="92">
          <cell r="J92" t="str">
            <v>SUBESTIMÓ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Rango datos"/>
      <sheetName val="Tablero"/>
      <sheetName val="Tablero Secretarias"/>
      <sheetName val="Cum_Oport_Conf2"/>
      <sheetName val="Tablero (2)"/>
      <sheetName val="Criterios Evalua Confiabilidad"/>
      <sheetName val="Proyeccion"/>
      <sheetName val="Matrícula"/>
      <sheetName val="Análisis Resultados Matrícula"/>
      <sheetName val=" Clave y criterios evaluaciòn"/>
    </sheetNames>
    <sheetDataSet>
      <sheetData sheetId="0"/>
      <sheetData sheetId="1"/>
      <sheetData sheetId="2"/>
      <sheetData sheetId="3"/>
      <sheetData sheetId="4">
        <row r="11">
          <cell r="N11">
            <v>1</v>
          </cell>
          <cell r="O11">
            <v>1</v>
          </cell>
          <cell r="S11">
            <v>0.4</v>
          </cell>
          <cell r="T11">
            <v>0.8</v>
          </cell>
          <cell r="W11">
            <v>0.5</v>
          </cell>
          <cell r="Z11">
            <v>0.5</v>
          </cell>
          <cell r="AH11">
            <v>1</v>
          </cell>
          <cell r="AI11">
            <v>0.86951631046119238</v>
          </cell>
        </row>
        <row r="12">
          <cell r="N12">
            <v>1</v>
          </cell>
          <cell r="O12">
            <v>1</v>
          </cell>
          <cell r="S12">
            <v>1</v>
          </cell>
          <cell r="T12">
            <v>0.8</v>
          </cell>
          <cell r="W12">
            <v>1</v>
          </cell>
          <cell r="Z12">
            <v>1</v>
          </cell>
          <cell r="AH12">
            <v>1</v>
          </cell>
          <cell r="AI12">
            <v>0.87221414369231687</v>
          </cell>
        </row>
        <row r="13">
          <cell r="N13">
            <v>1</v>
          </cell>
          <cell r="O13">
            <v>1</v>
          </cell>
          <cell r="S13">
            <v>1</v>
          </cell>
          <cell r="T13">
            <v>0.8</v>
          </cell>
          <cell r="W13">
            <v>1</v>
          </cell>
          <cell r="Z13">
            <v>1</v>
          </cell>
          <cell r="AH13">
            <v>1</v>
          </cell>
          <cell r="AI13">
            <v>1</v>
          </cell>
        </row>
        <row r="14">
          <cell r="N14">
            <v>1</v>
          </cell>
          <cell r="O14">
            <v>1</v>
          </cell>
          <cell r="S14">
            <v>1</v>
          </cell>
          <cell r="T14">
            <v>1</v>
          </cell>
          <cell r="W14">
            <v>1</v>
          </cell>
          <cell r="Z14">
            <v>1</v>
          </cell>
          <cell r="AH14">
            <v>1</v>
          </cell>
          <cell r="AI14">
            <v>0.87130574959699092</v>
          </cell>
        </row>
        <row r="15">
          <cell r="N15">
            <v>1</v>
          </cell>
          <cell r="O15">
            <v>1</v>
          </cell>
          <cell r="S15">
            <v>1</v>
          </cell>
          <cell r="T15">
            <v>0.8</v>
          </cell>
          <cell r="W15">
            <v>1</v>
          </cell>
          <cell r="Z15">
            <v>1</v>
          </cell>
          <cell r="AH15">
            <v>1</v>
          </cell>
          <cell r="AI15">
            <v>0.89328909343893825</v>
          </cell>
        </row>
        <row r="16">
          <cell r="N16">
            <v>1</v>
          </cell>
          <cell r="O16">
            <v>1</v>
          </cell>
          <cell r="S16">
            <v>0.4</v>
          </cell>
          <cell r="T16">
            <v>0.8</v>
          </cell>
          <cell r="W16">
            <v>0.5</v>
          </cell>
          <cell r="Z16">
            <v>0.5</v>
          </cell>
          <cell r="AH16">
            <v>1</v>
          </cell>
          <cell r="AI16">
            <v>1</v>
          </cell>
        </row>
        <row r="17">
          <cell r="N17">
            <v>1</v>
          </cell>
          <cell r="O17">
            <v>1</v>
          </cell>
          <cell r="S17">
            <v>0.4</v>
          </cell>
          <cell r="T17">
            <v>0.8</v>
          </cell>
          <cell r="W17">
            <v>0.5</v>
          </cell>
          <cell r="Z17">
            <v>1</v>
          </cell>
          <cell r="AH17">
            <v>1</v>
          </cell>
          <cell r="AI17">
            <v>0.82137926022818109</v>
          </cell>
        </row>
        <row r="18">
          <cell r="N18">
            <v>1</v>
          </cell>
          <cell r="O18">
            <v>1</v>
          </cell>
          <cell r="S18">
            <v>1</v>
          </cell>
          <cell r="T18">
            <v>1</v>
          </cell>
          <cell r="W18">
            <v>1</v>
          </cell>
          <cell r="Z18">
            <v>1</v>
          </cell>
          <cell r="AH18">
            <v>1</v>
          </cell>
          <cell r="AI18">
            <v>1</v>
          </cell>
        </row>
        <row r="19">
          <cell r="N19">
            <v>1</v>
          </cell>
          <cell r="O19">
            <v>1</v>
          </cell>
          <cell r="S19">
            <v>1</v>
          </cell>
          <cell r="T19">
            <v>1</v>
          </cell>
          <cell r="W19">
            <v>0.5</v>
          </cell>
          <cell r="Z19">
            <v>0.5</v>
          </cell>
          <cell r="AH19">
            <v>0.81608622333015612</v>
          </cell>
          <cell r="AI19">
            <v>1</v>
          </cell>
        </row>
        <row r="20">
          <cell r="N20">
            <v>1</v>
          </cell>
          <cell r="O20">
            <v>1</v>
          </cell>
          <cell r="S20">
            <v>1</v>
          </cell>
          <cell r="T20">
            <v>1</v>
          </cell>
          <cell r="W20">
            <v>1</v>
          </cell>
          <cell r="Z20">
            <v>1</v>
          </cell>
          <cell r="AH20">
            <v>1</v>
          </cell>
          <cell r="AI20">
            <v>0.86851667817234235</v>
          </cell>
        </row>
        <row r="21">
          <cell r="N21">
            <v>1</v>
          </cell>
          <cell r="O21">
            <v>1</v>
          </cell>
          <cell r="S21">
            <v>1</v>
          </cell>
          <cell r="T21">
            <v>0.8</v>
          </cell>
          <cell r="W21">
            <v>1</v>
          </cell>
          <cell r="Z21">
            <v>1</v>
          </cell>
          <cell r="AH21">
            <v>1</v>
          </cell>
          <cell r="AI21">
            <v>0.8614166300043995</v>
          </cell>
        </row>
        <row r="22">
          <cell r="N22">
            <v>1</v>
          </cell>
          <cell r="O22">
            <v>0.9</v>
          </cell>
          <cell r="S22">
            <v>1</v>
          </cell>
          <cell r="T22">
            <v>1</v>
          </cell>
          <cell r="W22">
            <v>1</v>
          </cell>
          <cell r="Z22">
            <v>1</v>
          </cell>
          <cell r="AH22">
            <v>1</v>
          </cell>
          <cell r="AI22">
            <v>1</v>
          </cell>
        </row>
        <row r="23">
          <cell r="N23">
            <v>1</v>
          </cell>
          <cell r="O23">
            <v>1</v>
          </cell>
          <cell r="S23">
            <v>1</v>
          </cell>
          <cell r="T23">
            <v>1</v>
          </cell>
          <cell r="W23">
            <v>1</v>
          </cell>
          <cell r="Z23">
            <v>1</v>
          </cell>
          <cell r="AH23">
            <v>1</v>
          </cell>
          <cell r="AI23">
            <v>0.8128150739649046</v>
          </cell>
        </row>
        <row r="24">
          <cell r="N24">
            <v>1</v>
          </cell>
          <cell r="O24">
            <v>1</v>
          </cell>
          <cell r="S24">
            <v>0</v>
          </cell>
          <cell r="T24">
            <v>0.2</v>
          </cell>
          <cell r="W24">
            <v>1</v>
          </cell>
          <cell r="Z24">
            <v>1</v>
          </cell>
          <cell r="AH24">
            <v>0.86654610130479626</v>
          </cell>
          <cell r="AI24">
            <v>1</v>
          </cell>
        </row>
        <row r="25">
          <cell r="N25">
            <v>1</v>
          </cell>
          <cell r="O25">
            <v>1</v>
          </cell>
          <cell r="S25">
            <v>1</v>
          </cell>
          <cell r="T25">
            <v>1</v>
          </cell>
          <cell r="W25">
            <v>0.5</v>
          </cell>
          <cell r="Z25">
            <v>0.5</v>
          </cell>
          <cell r="AH25">
            <v>1</v>
          </cell>
          <cell r="AI25">
            <v>1</v>
          </cell>
        </row>
        <row r="26">
          <cell r="N26">
            <v>1</v>
          </cell>
          <cell r="O26">
            <v>1</v>
          </cell>
          <cell r="S26">
            <v>1</v>
          </cell>
          <cell r="T26">
            <v>0.6</v>
          </cell>
          <cell r="W26">
            <v>0.5</v>
          </cell>
          <cell r="Z26">
            <v>0.5</v>
          </cell>
          <cell r="AH26">
            <v>1</v>
          </cell>
          <cell r="AI26">
            <v>0.80930076948812313</v>
          </cell>
        </row>
        <row r="27">
          <cell r="N27">
            <v>1</v>
          </cell>
          <cell r="O27">
            <v>1</v>
          </cell>
          <cell r="S27">
            <v>1</v>
          </cell>
          <cell r="T27">
            <v>0.6</v>
          </cell>
          <cell r="W27">
            <v>1</v>
          </cell>
          <cell r="Z27">
            <v>1</v>
          </cell>
          <cell r="AH27">
            <v>0.89799688917052778</v>
          </cell>
          <cell r="AI27">
            <v>1</v>
          </cell>
        </row>
        <row r="28">
          <cell r="N28">
            <v>1</v>
          </cell>
          <cell r="O28">
            <v>1</v>
          </cell>
          <cell r="S28">
            <v>1</v>
          </cell>
          <cell r="T28">
            <v>0.8</v>
          </cell>
          <cell r="W28">
            <v>1</v>
          </cell>
          <cell r="Z28">
            <v>1</v>
          </cell>
          <cell r="AH28">
            <v>1</v>
          </cell>
          <cell r="AI28">
            <v>1</v>
          </cell>
        </row>
        <row r="29">
          <cell r="N29">
            <v>1</v>
          </cell>
          <cell r="O29">
            <v>1</v>
          </cell>
          <cell r="S29">
            <v>1</v>
          </cell>
          <cell r="T29">
            <v>0.8</v>
          </cell>
          <cell r="W29">
            <v>1</v>
          </cell>
          <cell r="Z29">
            <v>1</v>
          </cell>
          <cell r="AH29">
            <v>0.86115653085848964</v>
          </cell>
          <cell r="AI29">
            <v>0.6857665447289657</v>
          </cell>
        </row>
        <row r="30">
          <cell r="N30">
            <v>1</v>
          </cell>
          <cell r="O30">
            <v>1</v>
          </cell>
          <cell r="S30">
            <v>1</v>
          </cell>
          <cell r="T30">
            <v>1</v>
          </cell>
          <cell r="W30">
            <v>1</v>
          </cell>
          <cell r="Z30">
            <v>1</v>
          </cell>
          <cell r="AH30">
            <v>1</v>
          </cell>
          <cell r="AI30">
            <v>1</v>
          </cell>
        </row>
        <row r="31">
          <cell r="N31">
            <v>1</v>
          </cell>
          <cell r="O31">
            <v>1</v>
          </cell>
          <cell r="S31">
            <v>1</v>
          </cell>
          <cell r="T31">
            <v>0.8</v>
          </cell>
          <cell r="W31">
            <v>1</v>
          </cell>
          <cell r="Z31">
            <v>1</v>
          </cell>
          <cell r="AH31">
            <v>1</v>
          </cell>
          <cell r="AI31">
            <v>0.84079601990049746</v>
          </cell>
        </row>
        <row r="32">
          <cell r="N32">
            <v>1</v>
          </cell>
          <cell r="O32">
            <v>1</v>
          </cell>
          <cell r="S32">
            <v>0.4</v>
          </cell>
          <cell r="T32">
            <v>0.8</v>
          </cell>
          <cell r="W32">
            <v>0.5</v>
          </cell>
          <cell r="Z32">
            <v>0.5</v>
          </cell>
          <cell r="AH32">
            <v>1</v>
          </cell>
          <cell r="AI32">
            <v>0.86077657807308972</v>
          </cell>
        </row>
        <row r="33">
          <cell r="N33">
            <v>1</v>
          </cell>
          <cell r="O33">
            <v>1</v>
          </cell>
          <cell r="S33">
            <v>1</v>
          </cell>
          <cell r="T33">
            <v>1</v>
          </cell>
          <cell r="W33">
            <v>1</v>
          </cell>
          <cell r="Z33">
            <v>1</v>
          </cell>
          <cell r="AH33">
            <v>1</v>
          </cell>
          <cell r="AI33">
            <v>0.8708438971387179</v>
          </cell>
        </row>
        <row r="34">
          <cell r="N34">
            <v>1</v>
          </cell>
          <cell r="O34">
            <v>1</v>
          </cell>
          <cell r="S34">
            <v>1</v>
          </cell>
          <cell r="T34">
            <v>1</v>
          </cell>
          <cell r="W34">
            <v>1</v>
          </cell>
          <cell r="Z34">
            <v>1</v>
          </cell>
          <cell r="AH34">
            <v>1</v>
          </cell>
          <cell r="AI34">
            <v>1</v>
          </cell>
        </row>
        <row r="35">
          <cell r="N35">
            <v>1</v>
          </cell>
          <cell r="O35">
            <v>1</v>
          </cell>
          <cell r="S35">
            <v>1</v>
          </cell>
          <cell r="T35">
            <v>0.8</v>
          </cell>
          <cell r="W35">
            <v>1</v>
          </cell>
          <cell r="Z35">
            <v>1</v>
          </cell>
          <cell r="AH35">
            <v>1</v>
          </cell>
          <cell r="AI35">
            <v>0.51270207852193994</v>
          </cell>
        </row>
        <row r="36">
          <cell r="N36">
            <v>1</v>
          </cell>
          <cell r="O36">
            <v>1</v>
          </cell>
          <cell r="S36">
            <v>1</v>
          </cell>
          <cell r="T36">
            <v>1</v>
          </cell>
          <cell r="W36">
            <v>0.5</v>
          </cell>
          <cell r="Z36">
            <v>0.5</v>
          </cell>
          <cell r="AH36">
            <v>1</v>
          </cell>
          <cell r="AI36">
            <v>0.86703431372549022</v>
          </cell>
        </row>
        <row r="37">
          <cell r="N37">
            <v>1</v>
          </cell>
          <cell r="O37">
            <v>1</v>
          </cell>
          <cell r="S37">
            <v>1</v>
          </cell>
          <cell r="T37">
            <v>0.6</v>
          </cell>
          <cell r="W37">
            <v>1</v>
          </cell>
          <cell r="Z37">
            <v>1</v>
          </cell>
          <cell r="AH37">
            <v>1</v>
          </cell>
          <cell r="AI37">
            <v>0.81571831648248294</v>
          </cell>
        </row>
        <row r="38">
          <cell r="N38">
            <v>1</v>
          </cell>
          <cell r="O38">
            <v>1</v>
          </cell>
          <cell r="S38">
            <v>1</v>
          </cell>
          <cell r="T38">
            <v>1</v>
          </cell>
          <cell r="W38">
            <v>1</v>
          </cell>
          <cell r="Z38">
            <v>1</v>
          </cell>
          <cell r="AH38">
            <v>1</v>
          </cell>
          <cell r="AI38">
            <v>0.73715843608649856</v>
          </cell>
        </row>
        <row r="39">
          <cell r="N39">
            <v>1</v>
          </cell>
          <cell r="O39">
            <v>1</v>
          </cell>
          <cell r="S39">
            <v>1</v>
          </cell>
          <cell r="T39">
            <v>0.6</v>
          </cell>
          <cell r="W39">
            <v>1</v>
          </cell>
          <cell r="Z39">
            <v>1</v>
          </cell>
          <cell r="AH39">
            <v>1</v>
          </cell>
          <cell r="AI39">
            <v>1</v>
          </cell>
        </row>
        <row r="40">
          <cell r="N40">
            <v>1</v>
          </cell>
          <cell r="O40">
            <v>1</v>
          </cell>
          <cell r="S40">
            <v>1</v>
          </cell>
          <cell r="T40">
            <v>0.8</v>
          </cell>
          <cell r="W40">
            <v>1</v>
          </cell>
          <cell r="Z40">
            <v>1</v>
          </cell>
          <cell r="AH40">
            <v>1</v>
          </cell>
          <cell r="AI40">
            <v>0.86371514101150149</v>
          </cell>
        </row>
        <row r="41">
          <cell r="N41">
            <v>1</v>
          </cell>
          <cell r="O41">
            <v>1</v>
          </cell>
          <cell r="S41">
            <v>0.4</v>
          </cell>
          <cell r="T41">
            <v>0.8</v>
          </cell>
          <cell r="W41">
            <v>1</v>
          </cell>
          <cell r="Z41">
            <v>1</v>
          </cell>
          <cell r="AH41">
            <v>1</v>
          </cell>
          <cell r="AI41">
            <v>1</v>
          </cell>
        </row>
        <row r="42">
          <cell r="N42">
            <v>1</v>
          </cell>
          <cell r="O42">
            <v>1</v>
          </cell>
          <cell r="S42">
            <v>1</v>
          </cell>
          <cell r="T42">
            <v>0.8</v>
          </cell>
          <cell r="W42">
            <v>1</v>
          </cell>
          <cell r="Z42">
            <v>1</v>
          </cell>
          <cell r="AH42">
            <v>1</v>
          </cell>
          <cell r="AI42">
            <v>1</v>
          </cell>
        </row>
        <row r="43">
          <cell r="N43">
            <v>1</v>
          </cell>
          <cell r="O43">
            <v>1</v>
          </cell>
          <cell r="S43">
            <v>1</v>
          </cell>
          <cell r="T43">
            <v>0.8</v>
          </cell>
          <cell r="W43">
            <v>0.5</v>
          </cell>
          <cell r="Z43">
            <v>0.5</v>
          </cell>
          <cell r="AH43">
            <v>1</v>
          </cell>
          <cell r="AI43">
            <v>0.82307049317358594</v>
          </cell>
        </row>
        <row r="44">
          <cell r="N44">
            <v>1</v>
          </cell>
          <cell r="O44">
            <v>1</v>
          </cell>
          <cell r="S44">
            <v>1</v>
          </cell>
          <cell r="T44">
            <v>0.8</v>
          </cell>
          <cell r="W44">
            <v>1</v>
          </cell>
          <cell r="Z44">
            <v>1</v>
          </cell>
          <cell r="AH44">
            <v>1</v>
          </cell>
          <cell r="AI44">
            <v>0.69520987654320987</v>
          </cell>
        </row>
        <row r="45">
          <cell r="N45">
            <v>1</v>
          </cell>
          <cell r="O45">
            <v>1</v>
          </cell>
          <cell r="S45">
            <v>0.5</v>
          </cell>
          <cell r="T45">
            <v>1</v>
          </cell>
          <cell r="W45">
            <v>0.5</v>
          </cell>
          <cell r="Z45">
            <v>0.5</v>
          </cell>
          <cell r="AH45">
            <v>1</v>
          </cell>
          <cell r="AI45">
            <v>0.86706599411517449</v>
          </cell>
        </row>
        <row r="46">
          <cell r="N46">
            <v>1</v>
          </cell>
          <cell r="O46">
            <v>1</v>
          </cell>
          <cell r="S46">
            <v>1</v>
          </cell>
          <cell r="T46">
            <v>0.8</v>
          </cell>
          <cell r="W46">
            <v>1</v>
          </cell>
          <cell r="Z46">
            <v>1</v>
          </cell>
          <cell r="AH46">
            <v>1</v>
          </cell>
          <cell r="AI46">
            <v>0.82441685041197632</v>
          </cell>
        </row>
        <row r="47">
          <cell r="N47">
            <v>1</v>
          </cell>
          <cell r="O47">
            <v>1</v>
          </cell>
          <cell r="S47">
            <v>1</v>
          </cell>
          <cell r="T47">
            <v>0.8</v>
          </cell>
          <cell r="W47">
            <v>1</v>
          </cell>
          <cell r="Z47">
            <v>1</v>
          </cell>
          <cell r="AH47">
            <v>1</v>
          </cell>
          <cell r="AI47">
            <v>0.72528363047001621</v>
          </cell>
        </row>
        <row r="48">
          <cell r="N48">
            <v>1</v>
          </cell>
          <cell r="O48">
            <v>1</v>
          </cell>
          <cell r="S48">
            <v>1</v>
          </cell>
          <cell r="T48">
            <v>1</v>
          </cell>
          <cell r="W48">
            <v>1</v>
          </cell>
          <cell r="Z48">
            <v>1</v>
          </cell>
          <cell r="AH48">
            <v>1</v>
          </cell>
          <cell r="AI48">
            <v>0.81250902787808754</v>
          </cell>
        </row>
        <row r="49">
          <cell r="N49">
            <v>1</v>
          </cell>
          <cell r="O49">
            <v>1</v>
          </cell>
          <cell r="S49">
            <v>0.4</v>
          </cell>
          <cell r="T49">
            <v>0.8</v>
          </cell>
          <cell r="W49">
            <v>0.5</v>
          </cell>
          <cell r="Z49">
            <v>0.5</v>
          </cell>
          <cell r="AH49">
            <v>0.86665011174571638</v>
          </cell>
          <cell r="AI49">
            <v>0.78048780487804881</v>
          </cell>
        </row>
        <row r="50">
          <cell r="N50">
            <v>1</v>
          </cell>
          <cell r="O50">
            <v>1</v>
          </cell>
          <cell r="S50">
            <v>0.5</v>
          </cell>
          <cell r="T50">
            <v>1</v>
          </cell>
          <cell r="W50">
            <v>0.5</v>
          </cell>
          <cell r="Z50">
            <v>0.5</v>
          </cell>
          <cell r="AH50">
            <v>1</v>
          </cell>
          <cell r="AI50">
            <v>0.668364099299809</v>
          </cell>
        </row>
        <row r="51">
          <cell r="N51">
            <v>1</v>
          </cell>
          <cell r="O51">
            <v>1</v>
          </cell>
          <cell r="S51">
            <v>1</v>
          </cell>
          <cell r="T51">
            <v>0.8</v>
          </cell>
          <cell r="W51">
            <v>1</v>
          </cell>
          <cell r="Z51">
            <v>1</v>
          </cell>
          <cell r="AH51">
            <v>1</v>
          </cell>
          <cell r="AI51">
            <v>0.8667879306655254</v>
          </cell>
        </row>
        <row r="52">
          <cell r="N52">
            <v>1</v>
          </cell>
          <cell r="O52">
            <v>1</v>
          </cell>
          <cell r="S52">
            <v>1</v>
          </cell>
          <cell r="T52">
            <v>0.6</v>
          </cell>
          <cell r="W52">
            <v>1</v>
          </cell>
          <cell r="Z52">
            <v>1</v>
          </cell>
          <cell r="AH52">
            <v>1</v>
          </cell>
          <cell r="AI52">
            <v>0.83684721547957552</v>
          </cell>
        </row>
        <row r="53">
          <cell r="N53">
            <v>1</v>
          </cell>
          <cell r="O53">
            <v>1</v>
          </cell>
          <cell r="S53">
            <v>0.3</v>
          </cell>
          <cell r="T53">
            <v>0.6</v>
          </cell>
          <cell r="W53">
            <v>0.5</v>
          </cell>
          <cell r="Z53">
            <v>0.5</v>
          </cell>
          <cell r="AH53">
            <v>1</v>
          </cell>
          <cell r="AI53">
            <v>0.79524644457432303</v>
          </cell>
        </row>
        <row r="54">
          <cell r="N54">
            <v>1</v>
          </cell>
          <cell r="O54">
            <v>1</v>
          </cell>
          <cell r="S54">
            <v>1</v>
          </cell>
          <cell r="T54">
            <v>0.8</v>
          </cell>
          <cell r="W54">
            <v>1</v>
          </cell>
          <cell r="Z54">
            <v>1</v>
          </cell>
          <cell r="AH54">
            <v>1</v>
          </cell>
          <cell r="AI54">
            <v>1</v>
          </cell>
        </row>
        <row r="55">
          <cell r="N55">
            <v>1</v>
          </cell>
          <cell r="O55">
            <v>1</v>
          </cell>
          <cell r="S55">
            <v>1</v>
          </cell>
          <cell r="T55">
            <v>0.8</v>
          </cell>
          <cell r="W55">
            <v>1</v>
          </cell>
          <cell r="Z55">
            <v>1</v>
          </cell>
          <cell r="AH55">
            <v>0.84387750316559584</v>
          </cell>
          <cell r="AI55">
            <v>0.88225662399523663</v>
          </cell>
        </row>
        <row r="56">
          <cell r="N56">
            <v>1</v>
          </cell>
          <cell r="O56">
            <v>1</v>
          </cell>
          <cell r="S56">
            <v>1</v>
          </cell>
          <cell r="T56">
            <v>0.6</v>
          </cell>
          <cell r="W56">
            <v>1</v>
          </cell>
          <cell r="Z56">
            <v>1</v>
          </cell>
          <cell r="AH56">
            <v>1</v>
          </cell>
          <cell r="AI56">
            <v>0.88824583161085846</v>
          </cell>
        </row>
        <row r="57">
          <cell r="N57">
            <v>1</v>
          </cell>
          <cell r="O57">
            <v>1</v>
          </cell>
          <cell r="S57">
            <v>1</v>
          </cell>
          <cell r="T57">
            <v>0.8</v>
          </cell>
          <cell r="W57">
            <v>0.5</v>
          </cell>
          <cell r="Z57">
            <v>0.5</v>
          </cell>
          <cell r="AH57">
            <v>1</v>
          </cell>
          <cell r="AI57">
            <v>1</v>
          </cell>
        </row>
        <row r="58">
          <cell r="N58">
            <v>1</v>
          </cell>
          <cell r="O58">
            <v>1</v>
          </cell>
          <cell r="S58">
            <v>0.5</v>
          </cell>
          <cell r="T58">
            <v>1</v>
          </cell>
          <cell r="W58">
            <v>0.5</v>
          </cell>
          <cell r="Z58">
            <v>0.5</v>
          </cell>
          <cell r="AH58">
            <v>1</v>
          </cell>
          <cell r="AI58">
            <v>0.67853509664292977</v>
          </cell>
        </row>
        <row r="59">
          <cell r="N59">
            <v>1</v>
          </cell>
          <cell r="O59">
            <v>1</v>
          </cell>
          <cell r="S59">
            <v>1</v>
          </cell>
          <cell r="T59">
            <v>0.8</v>
          </cell>
          <cell r="W59">
            <v>0.5</v>
          </cell>
          <cell r="Z59">
            <v>0.5</v>
          </cell>
          <cell r="AH59">
            <v>1</v>
          </cell>
          <cell r="AI59">
            <v>0.80506265242620467</v>
          </cell>
        </row>
        <row r="60">
          <cell r="N60">
            <v>1</v>
          </cell>
          <cell r="O60">
            <v>1</v>
          </cell>
          <cell r="S60">
            <v>1</v>
          </cell>
          <cell r="T60">
            <v>1</v>
          </cell>
          <cell r="W60">
            <v>1</v>
          </cell>
          <cell r="Z60">
            <v>1</v>
          </cell>
          <cell r="AH60">
            <v>1</v>
          </cell>
          <cell r="AI60">
            <v>0.54327424400417101</v>
          </cell>
        </row>
        <row r="61">
          <cell r="N61">
            <v>1</v>
          </cell>
          <cell r="O61">
            <v>1</v>
          </cell>
          <cell r="S61">
            <v>0.3</v>
          </cell>
          <cell r="T61">
            <v>0.6</v>
          </cell>
          <cell r="W61">
            <v>0.5</v>
          </cell>
          <cell r="Z61">
            <v>0.5</v>
          </cell>
          <cell r="AH61">
            <v>0.7087870822380774</v>
          </cell>
          <cell r="AI61">
            <v>1</v>
          </cell>
        </row>
        <row r="62">
          <cell r="N62">
            <v>1</v>
          </cell>
          <cell r="O62">
            <v>1</v>
          </cell>
          <cell r="S62">
            <v>1</v>
          </cell>
          <cell r="T62">
            <v>0.6</v>
          </cell>
          <cell r="W62">
            <v>0.5</v>
          </cell>
          <cell r="Z62">
            <v>0.5</v>
          </cell>
          <cell r="AH62">
            <v>1</v>
          </cell>
          <cell r="AI62">
            <v>1</v>
          </cell>
        </row>
        <row r="63">
          <cell r="N63">
            <v>1</v>
          </cell>
          <cell r="O63">
            <v>1</v>
          </cell>
          <cell r="S63">
            <v>1</v>
          </cell>
          <cell r="T63">
            <v>1</v>
          </cell>
          <cell r="W63">
            <v>1</v>
          </cell>
          <cell r="Z63">
            <v>1</v>
          </cell>
          <cell r="AH63">
            <v>1</v>
          </cell>
          <cell r="AI63">
            <v>0.87101217287719168</v>
          </cell>
        </row>
        <row r="64">
          <cell r="N64">
            <v>1</v>
          </cell>
          <cell r="O64">
            <v>1</v>
          </cell>
          <cell r="S64">
            <v>1</v>
          </cell>
          <cell r="T64">
            <v>1</v>
          </cell>
          <cell r="W64">
            <v>1</v>
          </cell>
          <cell r="Z64">
            <v>1</v>
          </cell>
          <cell r="AH64">
            <v>1</v>
          </cell>
          <cell r="AI64">
            <v>0.76551996836694347</v>
          </cell>
        </row>
        <row r="65">
          <cell r="N65">
            <v>1</v>
          </cell>
          <cell r="O65">
            <v>1</v>
          </cell>
          <cell r="S65">
            <v>1</v>
          </cell>
          <cell r="T65">
            <v>1</v>
          </cell>
          <cell r="W65">
            <v>1</v>
          </cell>
          <cell r="Z65">
            <v>1</v>
          </cell>
          <cell r="AH65">
            <v>1</v>
          </cell>
          <cell r="AI65">
            <v>1</v>
          </cell>
        </row>
        <row r="66">
          <cell r="N66">
            <v>1</v>
          </cell>
          <cell r="O66">
            <v>1</v>
          </cell>
          <cell r="S66">
            <v>1</v>
          </cell>
          <cell r="T66">
            <v>1</v>
          </cell>
          <cell r="W66">
            <v>0.5</v>
          </cell>
          <cell r="Z66">
            <v>0.5</v>
          </cell>
          <cell r="AH66">
            <v>1</v>
          </cell>
          <cell r="AI66">
            <v>1</v>
          </cell>
        </row>
        <row r="67">
          <cell r="N67">
            <v>1</v>
          </cell>
          <cell r="O67">
            <v>1</v>
          </cell>
          <cell r="S67">
            <v>1</v>
          </cell>
          <cell r="T67">
            <v>0.8</v>
          </cell>
          <cell r="W67">
            <v>1</v>
          </cell>
          <cell r="Z67">
            <v>1</v>
          </cell>
          <cell r="AH67">
            <v>1</v>
          </cell>
          <cell r="AI67">
            <v>0.55577047066408769</v>
          </cell>
        </row>
        <row r="68">
          <cell r="N68">
            <v>1</v>
          </cell>
          <cell r="O68">
            <v>1</v>
          </cell>
          <cell r="S68">
            <v>1</v>
          </cell>
          <cell r="T68">
            <v>1</v>
          </cell>
          <cell r="W68">
            <v>1</v>
          </cell>
          <cell r="Z68">
            <v>1</v>
          </cell>
          <cell r="AH68">
            <v>1</v>
          </cell>
          <cell r="AI68">
            <v>0.7811104910714286</v>
          </cell>
        </row>
        <row r="69">
          <cell r="N69">
            <v>1</v>
          </cell>
          <cell r="O69">
            <v>1</v>
          </cell>
          <cell r="S69">
            <v>1</v>
          </cell>
          <cell r="T69">
            <v>0.8</v>
          </cell>
          <cell r="W69">
            <v>0.5</v>
          </cell>
          <cell r="Z69">
            <v>0.5</v>
          </cell>
          <cell r="AH69">
            <v>1</v>
          </cell>
          <cell r="AI69">
            <v>0.8009799682951434</v>
          </cell>
        </row>
        <row r="70">
          <cell r="N70">
            <v>1</v>
          </cell>
          <cell r="O70">
            <v>1</v>
          </cell>
          <cell r="S70">
            <v>1</v>
          </cell>
          <cell r="T70">
            <v>1</v>
          </cell>
          <cell r="W70">
            <v>1</v>
          </cell>
          <cell r="Z70">
            <v>1</v>
          </cell>
          <cell r="AH70">
            <v>1</v>
          </cell>
          <cell r="AI70">
            <v>1</v>
          </cell>
        </row>
        <row r="71">
          <cell r="N71">
            <v>1</v>
          </cell>
          <cell r="O71">
            <v>1</v>
          </cell>
          <cell r="S71">
            <v>1</v>
          </cell>
          <cell r="T71">
            <v>0.6</v>
          </cell>
          <cell r="W71">
            <v>1</v>
          </cell>
          <cell r="Z71">
            <v>1</v>
          </cell>
          <cell r="AH71">
            <v>0.81553105501985257</v>
          </cell>
          <cell r="AI71">
            <v>1</v>
          </cell>
        </row>
        <row r="72">
          <cell r="N72">
            <v>1</v>
          </cell>
          <cell r="O72">
            <v>1</v>
          </cell>
          <cell r="S72">
            <v>1</v>
          </cell>
          <cell r="T72">
            <v>1</v>
          </cell>
          <cell r="W72">
            <v>1</v>
          </cell>
          <cell r="Z72">
            <v>1</v>
          </cell>
          <cell r="AH72">
            <v>1</v>
          </cell>
          <cell r="AI72">
            <v>0.89393517228568775</v>
          </cell>
        </row>
        <row r="73">
          <cell r="N73">
            <v>0</v>
          </cell>
          <cell r="O73">
            <v>1</v>
          </cell>
          <cell r="S73">
            <v>1</v>
          </cell>
          <cell r="T73">
            <v>0.8</v>
          </cell>
          <cell r="W73">
            <v>0.5</v>
          </cell>
          <cell r="Z73">
            <v>0.5</v>
          </cell>
          <cell r="AH73">
            <v>1</v>
          </cell>
          <cell r="AI73">
            <v>0.85348404635856345</v>
          </cell>
        </row>
        <row r="74">
          <cell r="N74">
            <v>1</v>
          </cell>
          <cell r="O74">
            <v>1</v>
          </cell>
          <cell r="S74">
            <v>1</v>
          </cell>
          <cell r="T74">
            <v>0.8</v>
          </cell>
          <cell r="W74">
            <v>1</v>
          </cell>
          <cell r="Z74">
            <v>1</v>
          </cell>
          <cell r="AH74">
            <v>1</v>
          </cell>
          <cell r="AI74">
            <v>0.88776912505726069</v>
          </cell>
        </row>
        <row r="75">
          <cell r="N75">
            <v>1</v>
          </cell>
          <cell r="O75">
            <v>1</v>
          </cell>
          <cell r="S75">
            <v>1</v>
          </cell>
          <cell r="T75">
            <v>1</v>
          </cell>
          <cell r="W75">
            <v>0.5</v>
          </cell>
          <cell r="Z75">
            <v>0.5</v>
          </cell>
          <cell r="AH75">
            <v>1</v>
          </cell>
          <cell r="AI75">
            <v>1</v>
          </cell>
        </row>
        <row r="76">
          <cell r="N76">
            <v>1</v>
          </cell>
          <cell r="O76">
            <v>1</v>
          </cell>
          <cell r="S76">
            <v>1</v>
          </cell>
          <cell r="T76">
            <v>0.8</v>
          </cell>
          <cell r="W76">
            <v>1</v>
          </cell>
          <cell r="Z76">
            <v>1</v>
          </cell>
          <cell r="AH76">
            <v>1</v>
          </cell>
          <cell r="AI76">
            <v>0.73818181818181816</v>
          </cell>
        </row>
        <row r="77">
          <cell r="N77">
            <v>1</v>
          </cell>
          <cell r="O77">
            <v>1</v>
          </cell>
          <cell r="S77">
            <v>1</v>
          </cell>
          <cell r="T77">
            <v>0.6</v>
          </cell>
          <cell r="W77">
            <v>0.5</v>
          </cell>
          <cell r="Z77">
            <v>0.5</v>
          </cell>
          <cell r="AH77">
            <v>1</v>
          </cell>
          <cell r="AI77">
            <v>1</v>
          </cell>
        </row>
        <row r="78">
          <cell r="N78">
            <v>1</v>
          </cell>
          <cell r="O78">
            <v>1</v>
          </cell>
          <cell r="S78">
            <v>1</v>
          </cell>
          <cell r="T78">
            <v>1</v>
          </cell>
          <cell r="W78">
            <v>1</v>
          </cell>
          <cell r="Z78">
            <v>1</v>
          </cell>
          <cell r="AH78">
            <v>1</v>
          </cell>
          <cell r="AI78">
            <v>1</v>
          </cell>
        </row>
        <row r="79">
          <cell r="N79">
            <v>1</v>
          </cell>
          <cell r="O79">
            <v>1</v>
          </cell>
          <cell r="S79">
            <v>0.5</v>
          </cell>
          <cell r="T79">
            <v>1</v>
          </cell>
          <cell r="W79">
            <v>0.5</v>
          </cell>
          <cell r="Z79">
            <v>1</v>
          </cell>
          <cell r="AH79">
            <v>1</v>
          </cell>
          <cell r="AI79">
            <v>0.58771929824561409</v>
          </cell>
        </row>
        <row r="80">
          <cell r="N80">
            <v>1</v>
          </cell>
          <cell r="O80">
            <v>1</v>
          </cell>
          <cell r="S80">
            <v>1</v>
          </cell>
          <cell r="T80">
            <v>1</v>
          </cell>
          <cell r="W80">
            <v>1</v>
          </cell>
          <cell r="Z80">
            <v>1</v>
          </cell>
          <cell r="AH80">
            <v>1</v>
          </cell>
          <cell r="AI80">
            <v>1</v>
          </cell>
        </row>
        <row r="81">
          <cell r="N81">
            <v>1</v>
          </cell>
          <cell r="O81">
            <v>1</v>
          </cell>
          <cell r="S81">
            <v>0.4</v>
          </cell>
          <cell r="T81">
            <v>0.8</v>
          </cell>
          <cell r="W81">
            <v>0.5</v>
          </cell>
          <cell r="Z81">
            <v>0.5</v>
          </cell>
          <cell r="AH81">
            <v>1</v>
          </cell>
          <cell r="AI81">
            <v>0.8601895734597157</v>
          </cell>
        </row>
        <row r="82">
          <cell r="N82">
            <v>1</v>
          </cell>
          <cell r="O82">
            <v>1</v>
          </cell>
          <cell r="S82">
            <v>1</v>
          </cell>
          <cell r="T82">
            <v>1</v>
          </cell>
          <cell r="W82">
            <v>1</v>
          </cell>
          <cell r="Z82">
            <v>1</v>
          </cell>
          <cell r="AH82">
            <v>1</v>
          </cell>
          <cell r="AI82">
            <v>0.88466287972338853</v>
          </cell>
        </row>
        <row r="83">
          <cell r="N83">
            <v>1</v>
          </cell>
          <cell r="O83">
            <v>1</v>
          </cell>
          <cell r="S83">
            <v>1</v>
          </cell>
          <cell r="T83">
            <v>0.8</v>
          </cell>
          <cell r="W83">
            <v>0.5</v>
          </cell>
          <cell r="Z83">
            <v>0.5</v>
          </cell>
          <cell r="AH83">
            <v>0.82705570291777186</v>
          </cell>
          <cell r="AI83">
            <v>1</v>
          </cell>
        </row>
        <row r="84">
          <cell r="N84">
            <v>1</v>
          </cell>
          <cell r="O84">
            <v>1</v>
          </cell>
          <cell r="S84">
            <v>1</v>
          </cell>
          <cell r="T84">
            <v>1</v>
          </cell>
          <cell r="W84">
            <v>1</v>
          </cell>
          <cell r="Z84">
            <v>1</v>
          </cell>
          <cell r="AH84">
            <v>1</v>
          </cell>
          <cell r="AI84">
            <v>0.79260700389105054</v>
          </cell>
        </row>
        <row r="85">
          <cell r="N85">
            <v>1</v>
          </cell>
          <cell r="O85">
            <v>1</v>
          </cell>
          <cell r="S85">
            <v>0.4</v>
          </cell>
          <cell r="T85">
            <v>0.8</v>
          </cell>
          <cell r="W85">
            <v>0.5</v>
          </cell>
          <cell r="Z85">
            <v>0.5</v>
          </cell>
          <cell r="AH85">
            <v>1</v>
          </cell>
          <cell r="AI85">
            <v>0.8399093771147792</v>
          </cell>
        </row>
        <row r="86">
          <cell r="N86">
            <v>1</v>
          </cell>
          <cell r="O86">
            <v>1</v>
          </cell>
          <cell r="S86">
            <v>1</v>
          </cell>
          <cell r="T86">
            <v>0.8</v>
          </cell>
          <cell r="W86">
            <v>0.5</v>
          </cell>
          <cell r="Z86">
            <v>0.5</v>
          </cell>
          <cell r="AH86">
            <v>1</v>
          </cell>
          <cell r="AI86">
            <v>0.7494347652613379</v>
          </cell>
        </row>
        <row r="87">
          <cell r="N87">
            <v>1</v>
          </cell>
          <cell r="O87">
            <v>1</v>
          </cell>
          <cell r="S87">
            <v>1</v>
          </cell>
          <cell r="T87">
            <v>1</v>
          </cell>
          <cell r="W87">
            <v>1</v>
          </cell>
          <cell r="Z87">
            <v>1</v>
          </cell>
          <cell r="AH87">
            <v>1</v>
          </cell>
          <cell r="AI87">
            <v>0.8494597547650844</v>
          </cell>
        </row>
        <row r="88">
          <cell r="N88">
            <v>1</v>
          </cell>
          <cell r="O88">
            <v>1</v>
          </cell>
          <cell r="S88">
            <v>1</v>
          </cell>
          <cell r="T88">
            <v>0.8</v>
          </cell>
          <cell r="W88">
            <v>1</v>
          </cell>
          <cell r="Z88">
            <v>1</v>
          </cell>
          <cell r="AH88">
            <v>0.76069708782389356</v>
          </cell>
          <cell r="AI88">
            <v>1</v>
          </cell>
        </row>
        <row r="89">
          <cell r="N89">
            <v>1</v>
          </cell>
          <cell r="O89">
            <v>1</v>
          </cell>
          <cell r="S89">
            <v>1</v>
          </cell>
          <cell r="T89">
            <v>0.8</v>
          </cell>
          <cell r="W89">
            <v>1</v>
          </cell>
          <cell r="Z89">
            <v>1</v>
          </cell>
          <cell r="AH89">
            <v>1</v>
          </cell>
          <cell r="AI89">
            <v>0.80601368787164818</v>
          </cell>
        </row>
        <row r="90">
          <cell r="N90">
            <v>1</v>
          </cell>
          <cell r="O90">
            <v>1</v>
          </cell>
          <cell r="S90">
            <v>1</v>
          </cell>
          <cell r="T90">
            <v>0.8</v>
          </cell>
          <cell r="W90">
            <v>0.5</v>
          </cell>
          <cell r="Z90">
            <v>0.5</v>
          </cell>
          <cell r="AH90">
            <v>0.57615041399365141</v>
          </cell>
          <cell r="AI90">
            <v>1</v>
          </cell>
        </row>
        <row r="91">
          <cell r="N91">
            <v>1</v>
          </cell>
          <cell r="O91">
            <v>1</v>
          </cell>
          <cell r="S91">
            <v>1</v>
          </cell>
          <cell r="T91">
            <v>1</v>
          </cell>
          <cell r="W91">
            <v>1</v>
          </cell>
          <cell r="Z91">
            <v>1</v>
          </cell>
          <cell r="AH91">
            <v>1</v>
          </cell>
          <cell r="AI91">
            <v>1</v>
          </cell>
        </row>
        <row r="92">
          <cell r="N92">
            <v>1</v>
          </cell>
          <cell r="O92">
            <v>0.9</v>
          </cell>
          <cell r="S92">
            <v>1</v>
          </cell>
          <cell r="T92">
            <v>1</v>
          </cell>
          <cell r="W92">
            <v>1</v>
          </cell>
          <cell r="Z92">
            <v>1</v>
          </cell>
          <cell r="AH92">
            <v>1</v>
          </cell>
          <cell r="AI92">
            <v>0.87847697218422249</v>
          </cell>
        </row>
        <row r="93">
          <cell r="N93">
            <v>1</v>
          </cell>
          <cell r="O93">
            <v>1</v>
          </cell>
          <cell r="S93">
            <v>1</v>
          </cell>
          <cell r="T93">
            <v>1</v>
          </cell>
          <cell r="W93">
            <v>1</v>
          </cell>
          <cell r="Z93">
            <v>1</v>
          </cell>
          <cell r="AH93">
            <v>1</v>
          </cell>
          <cell r="AI93">
            <v>1</v>
          </cell>
        </row>
        <row r="94">
          <cell r="N94">
            <v>1</v>
          </cell>
          <cell r="O94">
            <v>1</v>
          </cell>
          <cell r="S94">
            <v>0.5</v>
          </cell>
          <cell r="T94">
            <v>1</v>
          </cell>
          <cell r="W94">
            <v>1</v>
          </cell>
          <cell r="Z94">
            <v>1</v>
          </cell>
          <cell r="AH94">
            <v>0.88123501199040766</v>
          </cell>
          <cell r="AI94">
            <v>0.54709871891484552</v>
          </cell>
        </row>
        <row r="95">
          <cell r="N95">
            <v>1</v>
          </cell>
          <cell r="O95">
            <v>1</v>
          </cell>
          <cell r="S95">
            <v>1</v>
          </cell>
          <cell r="T95">
            <v>1</v>
          </cell>
          <cell r="W95">
            <v>1</v>
          </cell>
          <cell r="Z95">
            <v>1</v>
          </cell>
          <cell r="AH95">
            <v>1</v>
          </cell>
          <cell r="AI95">
            <v>0.78051268103624127</v>
          </cell>
        </row>
        <row r="96">
          <cell r="N96">
            <v>1</v>
          </cell>
          <cell r="O96">
            <v>1</v>
          </cell>
          <cell r="S96">
            <v>1</v>
          </cell>
          <cell r="T96">
            <v>1</v>
          </cell>
          <cell r="W96">
            <v>1</v>
          </cell>
          <cell r="Z96">
            <v>1</v>
          </cell>
          <cell r="AH96">
            <v>1</v>
          </cell>
          <cell r="AI96">
            <v>1</v>
          </cell>
        </row>
        <row r="97">
          <cell r="N97">
            <v>1</v>
          </cell>
          <cell r="O97">
            <v>1</v>
          </cell>
          <cell r="S97">
            <v>1</v>
          </cell>
          <cell r="T97">
            <v>1</v>
          </cell>
          <cell r="W97">
            <v>1</v>
          </cell>
          <cell r="Z97">
            <v>1</v>
          </cell>
          <cell r="AH97">
            <v>1</v>
          </cell>
          <cell r="AI97">
            <v>0.84615384615384615</v>
          </cell>
        </row>
        <row r="98">
          <cell r="N98">
            <v>1</v>
          </cell>
          <cell r="O98">
            <v>1</v>
          </cell>
          <cell r="S98">
            <v>1</v>
          </cell>
          <cell r="T98">
            <v>0.8</v>
          </cell>
          <cell r="W98">
            <v>1</v>
          </cell>
          <cell r="Z98">
            <v>1</v>
          </cell>
          <cell r="AH98">
            <v>1</v>
          </cell>
          <cell r="AI98">
            <v>0.84798689370997371</v>
          </cell>
        </row>
        <row r="99">
          <cell r="N99">
            <v>1</v>
          </cell>
          <cell r="O99">
            <v>1</v>
          </cell>
          <cell r="S99">
            <v>1</v>
          </cell>
          <cell r="T99">
            <v>0.8</v>
          </cell>
          <cell r="W99">
            <v>1</v>
          </cell>
          <cell r="Z99">
            <v>1</v>
          </cell>
          <cell r="AH99">
            <v>1</v>
          </cell>
          <cell r="AI99">
            <v>0.74518195050946145</v>
          </cell>
        </row>
        <row r="100">
          <cell r="N100">
            <v>1</v>
          </cell>
          <cell r="O100">
            <v>1</v>
          </cell>
          <cell r="S100">
            <v>1</v>
          </cell>
          <cell r="T100">
            <v>0.6</v>
          </cell>
          <cell r="W100">
            <v>1</v>
          </cell>
          <cell r="Z100">
            <v>1</v>
          </cell>
          <cell r="AH100">
            <v>1</v>
          </cell>
          <cell r="AI100">
            <v>0.7857142857142857</v>
          </cell>
        </row>
        <row r="101">
          <cell r="N101">
            <v>1</v>
          </cell>
          <cell r="O101">
            <v>1</v>
          </cell>
          <cell r="S101">
            <v>1</v>
          </cell>
          <cell r="T101">
            <v>0.2</v>
          </cell>
          <cell r="W101">
            <v>1</v>
          </cell>
          <cell r="Z101">
            <v>1</v>
          </cell>
          <cell r="AH101">
            <v>1</v>
          </cell>
          <cell r="AI101">
            <v>0.81230769230769229</v>
          </cell>
        </row>
        <row r="102">
          <cell r="N102">
            <v>1</v>
          </cell>
          <cell r="O102">
            <v>1</v>
          </cell>
          <cell r="S102">
            <v>1</v>
          </cell>
          <cell r="T102">
            <v>0.8</v>
          </cell>
          <cell r="W102">
            <v>0.5</v>
          </cell>
          <cell r="Z102">
            <v>0.5</v>
          </cell>
          <cell r="AH102">
            <v>1</v>
          </cell>
          <cell r="AI102">
            <v>0.75228923804696735</v>
          </cell>
        </row>
        <row r="103">
          <cell r="N103">
            <v>1</v>
          </cell>
          <cell r="O103">
            <v>1</v>
          </cell>
          <cell r="S103">
            <v>1</v>
          </cell>
          <cell r="T103">
            <v>1</v>
          </cell>
          <cell r="W103">
            <v>1</v>
          </cell>
          <cell r="Z103">
            <v>1</v>
          </cell>
          <cell r="AH103">
            <v>1</v>
          </cell>
          <cell r="AI103">
            <v>1</v>
          </cell>
        </row>
        <row r="104">
          <cell r="N104">
            <v>1</v>
          </cell>
          <cell r="O104">
            <v>1</v>
          </cell>
          <cell r="S104">
            <v>1</v>
          </cell>
          <cell r="T104">
            <v>1</v>
          </cell>
          <cell r="W104">
            <v>0.5</v>
          </cell>
          <cell r="Z104">
            <v>0.5</v>
          </cell>
          <cell r="AH104">
            <v>1</v>
          </cell>
          <cell r="AI104">
            <v>1</v>
          </cell>
        </row>
        <row r="105">
          <cell r="N105">
            <v>1</v>
          </cell>
          <cell r="O105">
            <v>1</v>
          </cell>
          <cell r="S105">
            <v>1</v>
          </cell>
          <cell r="T105">
            <v>1</v>
          </cell>
          <cell r="W105">
            <v>1</v>
          </cell>
          <cell r="Z105">
            <v>1</v>
          </cell>
          <cell r="AH105">
            <v>1</v>
          </cell>
          <cell r="AI105">
            <v>0.82449168207024026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124"/>
  <sheetViews>
    <sheetView showGridLines="0" zoomScale="85" zoomScaleNormal="85" workbookViewId="0">
      <pane xSplit="1" ySplit="4" topLeftCell="B5" activePane="bottomRight" state="frozen"/>
      <selection activeCell="C22" sqref="C22:C24"/>
      <selection pane="topRight" activeCell="C22" sqref="C22:C24"/>
      <selection pane="bottomLeft" activeCell="C22" sqref="C22:C24"/>
      <selection pane="bottomRight" activeCell="X17" sqref="X17"/>
    </sheetView>
  </sheetViews>
  <sheetFormatPr baseColWidth="10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4.28515625" customWidth="1"/>
    <col min="8" max="8" width="12.140625" customWidth="1"/>
    <col min="9" max="9" width="11" bestFit="1" customWidth="1"/>
    <col min="10" max="10" width="14" customWidth="1"/>
    <col min="11" max="11" width="14.140625" bestFit="1" customWidth="1"/>
    <col min="12" max="12" width="11.5703125" bestFit="1" customWidth="1"/>
    <col min="13" max="13" width="12.28515625" bestFit="1" customWidth="1"/>
    <col min="14" max="14" width="14.28515625" bestFit="1" customWidth="1"/>
    <col min="15" max="15" width="11.5703125" bestFit="1" customWidth="1"/>
    <col min="16" max="18" width="11.5703125" customWidth="1"/>
    <col min="19" max="19" width="12" customWidth="1"/>
  </cols>
  <sheetData>
    <row r="1" spans="1:15" ht="48" customHeight="1" thickBot="1" x14ac:dyDescent="0.3">
      <c r="A1" s="44" t="s">
        <v>123</v>
      </c>
      <c r="B1" s="45"/>
      <c r="C1" s="45"/>
      <c r="D1" s="45"/>
      <c r="E1" s="45"/>
      <c r="F1" s="45"/>
      <c r="G1" s="46"/>
    </row>
    <row r="2" spans="1:15" ht="15.75" thickBot="1" x14ac:dyDescent="0.3"/>
    <row r="3" spans="1:15" ht="25.5" customHeight="1" x14ac:dyDescent="0.25">
      <c r="A3" s="47" t="s">
        <v>0</v>
      </c>
      <c r="B3" s="49" t="s">
        <v>1</v>
      </c>
      <c r="C3" s="50"/>
      <c r="D3" s="50"/>
      <c r="E3" s="50"/>
      <c r="F3" s="51"/>
      <c r="G3" s="49" t="s">
        <v>2</v>
      </c>
      <c r="H3" s="50"/>
      <c r="I3" s="51"/>
      <c r="J3" s="40"/>
      <c r="K3" s="52" t="s">
        <v>3</v>
      </c>
      <c r="L3" s="53"/>
      <c r="M3" s="54"/>
      <c r="N3" s="42" t="s">
        <v>4</v>
      </c>
    </row>
    <row r="4" spans="1:15" ht="57" thickBot="1" x14ac:dyDescent="0.3">
      <c r="A4" s="48"/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37" t="s">
        <v>120</v>
      </c>
      <c r="K4" s="1" t="s">
        <v>10</v>
      </c>
      <c r="L4" s="2" t="s">
        <v>11</v>
      </c>
      <c r="M4" s="3" t="s">
        <v>9</v>
      </c>
      <c r="N4" s="43"/>
    </row>
    <row r="5" spans="1:15" x14ac:dyDescent="0.25">
      <c r="A5" s="4" t="s">
        <v>12</v>
      </c>
      <c r="B5" s="5">
        <f>+[1]Cum_Oport_Conf2!N11</f>
        <v>1</v>
      </c>
      <c r="C5" s="5">
        <f>+[1]Cum_Oport_Conf2!S11</f>
        <v>1</v>
      </c>
      <c r="D5" s="5">
        <f>+[1]Cum_Oport_Conf2!W11</f>
        <v>1</v>
      </c>
      <c r="E5" s="5">
        <f>+[1]Cum_Oport_Conf2!Z11</f>
        <v>1</v>
      </c>
      <c r="F5" s="6">
        <f>AVERAGE(B5:E5)</f>
        <v>1</v>
      </c>
      <c r="G5" s="7">
        <f>+[1]Cum_Oport_Conf2!O11</f>
        <v>1</v>
      </c>
      <c r="H5" s="5">
        <f>+[1]Cum_Oport_Conf2!T11</f>
        <v>1</v>
      </c>
      <c r="I5" s="6">
        <f t="shared" ref="I5:I68" si="0">AVERAGE(G5:H5)</f>
        <v>1</v>
      </c>
      <c r="J5" s="38"/>
      <c r="K5" s="7">
        <f>+[1]Cum_Oport_Conf2!AH11</f>
        <v>0.88417579264501933</v>
      </c>
      <c r="L5" s="5">
        <f>+[1]Cum_Oport_Conf2!AI11</f>
        <v>0.71779141104294475</v>
      </c>
      <c r="M5" s="6">
        <f>(K5*0.8)+(L5*0.2)</f>
        <v>0.85089891632460457</v>
      </c>
      <c r="N5" s="8">
        <f>(F5*0.3)+(I5*0.4)+(M5*0.3)</f>
        <v>0.95526967489738124</v>
      </c>
      <c r="O5" s="9"/>
    </row>
    <row r="6" spans="1:15" x14ac:dyDescent="0.25">
      <c r="A6" s="10" t="s">
        <v>13</v>
      </c>
      <c r="B6" s="5">
        <f>+[1]Cum_Oport_Conf2!N12</f>
        <v>1</v>
      </c>
      <c r="C6" s="5">
        <f>+[1]Cum_Oport_Conf2!S12</f>
        <v>1</v>
      </c>
      <c r="D6" s="11">
        <f>+[1]Cum_Oport_Conf2!W12</f>
        <v>0.5</v>
      </c>
      <c r="E6" s="11">
        <f>+[1]Cum_Oport_Conf2!Z12</f>
        <v>0.5</v>
      </c>
      <c r="F6" s="12">
        <f t="shared" ref="F6:F69" si="1">AVERAGE(B6:E6)</f>
        <v>0.75</v>
      </c>
      <c r="G6" s="7">
        <f>+[1]Cum_Oport_Conf2!O12</f>
        <v>1</v>
      </c>
      <c r="H6" s="5">
        <f>+[1]Cum_Oport_Conf2!T12</f>
        <v>0.8</v>
      </c>
      <c r="I6" s="12">
        <f t="shared" si="0"/>
        <v>0.9</v>
      </c>
      <c r="J6" s="38"/>
      <c r="K6" s="13">
        <f>+[1]Cum_Oport_Conf2!AH12</f>
        <v>1</v>
      </c>
      <c r="L6" s="11">
        <f>+[1]Cum_Oport_Conf2!AI12</f>
        <v>0.89044096637988512</v>
      </c>
      <c r="M6" s="6">
        <f t="shared" ref="M6:M69" si="2">(K6*0.8)+(L6*0.2)</f>
        <v>0.97808819327597707</v>
      </c>
      <c r="N6" s="8">
        <f t="shared" ref="N6:N69" si="3">(F6*0.3)+(I6*0.4)+(M6*0.3)</f>
        <v>0.87842645798279306</v>
      </c>
    </row>
    <row r="7" spans="1:15" x14ac:dyDescent="0.25">
      <c r="A7" s="10" t="s">
        <v>14</v>
      </c>
      <c r="B7" s="5">
        <f>+[1]Cum_Oport_Conf2!N13</f>
        <v>1</v>
      </c>
      <c r="C7" s="5">
        <f>+[1]Cum_Oport_Conf2!S13</f>
        <v>1</v>
      </c>
      <c r="D7" s="11">
        <f>+[1]Cum_Oport_Conf2!W13</f>
        <v>1</v>
      </c>
      <c r="E7" s="11">
        <f>+[1]Cum_Oport_Conf2!Z13</f>
        <v>1</v>
      </c>
      <c r="F7" s="12">
        <f t="shared" si="1"/>
        <v>1</v>
      </c>
      <c r="G7" s="7">
        <f>+[1]Cum_Oport_Conf2!O13</f>
        <v>1</v>
      </c>
      <c r="H7" s="5">
        <f>+[1]Cum_Oport_Conf2!T13</f>
        <v>1</v>
      </c>
      <c r="I7" s="12">
        <f t="shared" si="0"/>
        <v>1</v>
      </c>
      <c r="J7" s="38"/>
      <c r="K7" s="13">
        <f>+[1]Cum_Oport_Conf2!AH13</f>
        <v>1</v>
      </c>
      <c r="L7" s="11">
        <f>+[1]Cum_Oport_Conf2!AI13</f>
        <v>0.8939327804452204</v>
      </c>
      <c r="M7" s="6">
        <f t="shared" si="2"/>
        <v>0.97878655608904408</v>
      </c>
      <c r="N7" s="8">
        <f t="shared" si="3"/>
        <v>0.99363596682671318</v>
      </c>
    </row>
    <row r="8" spans="1:15" x14ac:dyDescent="0.25">
      <c r="A8" s="10" t="s">
        <v>15</v>
      </c>
      <c r="B8" s="5">
        <f>+[1]Cum_Oport_Conf2!N14</f>
        <v>1</v>
      </c>
      <c r="C8" s="5">
        <f>+[1]Cum_Oport_Conf2!S14</f>
        <v>1</v>
      </c>
      <c r="D8" s="11">
        <f>+[1]Cum_Oport_Conf2!W14</f>
        <v>1</v>
      </c>
      <c r="E8" s="11">
        <f>+[1]Cum_Oport_Conf2!Z14</f>
        <v>1</v>
      </c>
      <c r="F8" s="12">
        <f t="shared" si="1"/>
        <v>1</v>
      </c>
      <c r="G8" s="7">
        <f>+[1]Cum_Oport_Conf2!O14</f>
        <v>1</v>
      </c>
      <c r="H8" s="5">
        <f>+[1]Cum_Oport_Conf2!T14</f>
        <v>0.6</v>
      </c>
      <c r="I8" s="12">
        <f t="shared" si="0"/>
        <v>0.8</v>
      </c>
      <c r="J8" s="38" t="str">
        <f>+[1]Proyeccion!J5</f>
        <v>SOBRESTIMÓ</v>
      </c>
      <c r="K8" s="13">
        <f>+[1]Cum_Oport_Conf2!AH14</f>
        <v>1</v>
      </c>
      <c r="L8" s="11">
        <f>+[1]Cum_Oport_Conf2!AI14</f>
        <v>0.7144393654208121</v>
      </c>
      <c r="M8" s="6">
        <f t="shared" si="2"/>
        <v>0.94288787308416244</v>
      </c>
      <c r="N8" s="8">
        <f t="shared" si="3"/>
        <v>0.90286636192524883</v>
      </c>
    </row>
    <row r="9" spans="1:15" x14ac:dyDescent="0.25">
      <c r="A9" s="10" t="s">
        <v>16</v>
      </c>
      <c r="B9" s="5">
        <f>+[1]Cum_Oport_Conf2!N15</f>
        <v>1</v>
      </c>
      <c r="C9" s="5">
        <f>+[1]Cum_Oport_Conf2!S15</f>
        <v>1</v>
      </c>
      <c r="D9" s="11">
        <f>+[1]Cum_Oport_Conf2!W15</f>
        <v>1</v>
      </c>
      <c r="E9" s="11">
        <f>+[1]Cum_Oport_Conf2!Z15</f>
        <v>1</v>
      </c>
      <c r="F9" s="12">
        <f t="shared" si="1"/>
        <v>1</v>
      </c>
      <c r="G9" s="7">
        <f>+[1]Cum_Oport_Conf2!O15</f>
        <v>1</v>
      </c>
      <c r="H9" s="5">
        <f>+[1]Cum_Oport_Conf2!T15</f>
        <v>0.8</v>
      </c>
      <c r="I9" s="12">
        <f t="shared" si="0"/>
        <v>0.9</v>
      </c>
      <c r="J9" s="38"/>
      <c r="K9" s="13">
        <f>+[1]Cum_Oport_Conf2!AH15</f>
        <v>1</v>
      </c>
      <c r="L9" s="11">
        <f>+[1]Cum_Oport_Conf2!AI15</f>
        <v>0.82945820266032222</v>
      </c>
      <c r="M9" s="6">
        <f t="shared" si="2"/>
        <v>0.96589164053206455</v>
      </c>
      <c r="N9" s="8">
        <f t="shared" si="3"/>
        <v>0.94976749215961931</v>
      </c>
    </row>
    <row r="10" spans="1:15" x14ac:dyDescent="0.25">
      <c r="A10" s="10" t="s">
        <v>17</v>
      </c>
      <c r="B10" s="5">
        <f>+[1]Cum_Oport_Conf2!N16</f>
        <v>1</v>
      </c>
      <c r="C10" s="5">
        <f>+[1]Cum_Oport_Conf2!S16</f>
        <v>1</v>
      </c>
      <c r="D10" s="11">
        <f>+[1]Cum_Oport_Conf2!W16</f>
        <v>1</v>
      </c>
      <c r="E10" s="11">
        <f>+[1]Cum_Oport_Conf2!Z16</f>
        <v>1</v>
      </c>
      <c r="F10" s="12">
        <f t="shared" si="1"/>
        <v>1</v>
      </c>
      <c r="G10" s="7">
        <f>+[1]Cum_Oport_Conf2!O16</f>
        <v>1</v>
      </c>
      <c r="H10" s="5">
        <f>+[1]Cum_Oport_Conf2!T16</f>
        <v>1</v>
      </c>
      <c r="I10" s="12">
        <f t="shared" si="0"/>
        <v>1</v>
      </c>
      <c r="J10" s="38"/>
      <c r="K10" s="13">
        <f>+[1]Cum_Oport_Conf2!AH16</f>
        <v>1</v>
      </c>
      <c r="L10" s="11">
        <f>+[1]Cum_Oport_Conf2!AI16</f>
        <v>0.87031835205992514</v>
      </c>
      <c r="M10" s="6">
        <f t="shared" si="2"/>
        <v>0.97406367041198505</v>
      </c>
      <c r="N10" s="8">
        <f t="shared" si="3"/>
        <v>0.99221910112359546</v>
      </c>
    </row>
    <row r="11" spans="1:15" x14ac:dyDescent="0.25">
      <c r="A11" s="10" t="s">
        <v>18</v>
      </c>
      <c r="B11" s="5">
        <f>+[1]Cum_Oport_Conf2!N17</f>
        <v>1</v>
      </c>
      <c r="C11" s="5">
        <f>+[1]Cum_Oport_Conf2!S17</f>
        <v>1</v>
      </c>
      <c r="D11" s="11">
        <f>+[1]Cum_Oport_Conf2!W17</f>
        <v>0.5</v>
      </c>
      <c r="E11" s="11">
        <f>+[1]Cum_Oport_Conf2!Z17</f>
        <v>0.5</v>
      </c>
      <c r="F11" s="12">
        <f t="shared" si="1"/>
        <v>0.75</v>
      </c>
      <c r="G11" s="7">
        <f>+[1]Cum_Oport_Conf2!O17</f>
        <v>1</v>
      </c>
      <c r="H11" s="5">
        <f>+[1]Cum_Oport_Conf2!T17</f>
        <v>0.2</v>
      </c>
      <c r="I11" s="12">
        <f t="shared" si="0"/>
        <v>0.6</v>
      </c>
      <c r="J11" s="38" t="str">
        <f>+[1]Proyeccion!J8</f>
        <v>SUBESTIMÓ</v>
      </c>
      <c r="K11" s="13">
        <f>+[1]Cum_Oport_Conf2!AH17</f>
        <v>1</v>
      </c>
      <c r="L11" s="11">
        <f>+[1]Cum_Oport_Conf2!AI17</f>
        <v>0.78876588156623817</v>
      </c>
      <c r="M11" s="6">
        <f t="shared" si="2"/>
        <v>0.95775317631324763</v>
      </c>
      <c r="N11" s="8">
        <f t="shared" si="3"/>
        <v>0.7523259528939743</v>
      </c>
    </row>
    <row r="12" spans="1:15" x14ac:dyDescent="0.25">
      <c r="A12" s="10" t="s">
        <v>19</v>
      </c>
      <c r="B12" s="5">
        <f>+[1]Cum_Oport_Conf2!N18</f>
        <v>1</v>
      </c>
      <c r="C12" s="5">
        <f>+[1]Cum_Oport_Conf2!S18</f>
        <v>1</v>
      </c>
      <c r="D12" s="11">
        <f>+[1]Cum_Oport_Conf2!W18</f>
        <v>1</v>
      </c>
      <c r="E12" s="11">
        <f>+[1]Cum_Oport_Conf2!Z18</f>
        <v>1</v>
      </c>
      <c r="F12" s="12">
        <f t="shared" si="1"/>
        <v>1</v>
      </c>
      <c r="G12" s="7">
        <f>+[1]Cum_Oport_Conf2!O18</f>
        <v>1</v>
      </c>
      <c r="H12" s="5">
        <f>+[1]Cum_Oport_Conf2!T18</f>
        <v>1</v>
      </c>
      <c r="I12" s="12">
        <f t="shared" si="0"/>
        <v>1</v>
      </c>
      <c r="J12" s="38"/>
      <c r="K12" s="13">
        <f>+[1]Cum_Oport_Conf2!AH18</f>
        <v>1</v>
      </c>
      <c r="L12" s="11">
        <f>+[1]Cum_Oport_Conf2!AI18</f>
        <v>0.75151429335598874</v>
      </c>
      <c r="M12" s="6">
        <f t="shared" si="2"/>
        <v>0.95030285867119779</v>
      </c>
      <c r="N12" s="8">
        <f t="shared" si="3"/>
        <v>0.98509085760135928</v>
      </c>
    </row>
    <row r="13" spans="1:15" x14ac:dyDescent="0.25">
      <c r="A13" s="10" t="s">
        <v>20</v>
      </c>
      <c r="B13" s="5">
        <f>+[1]Cum_Oport_Conf2!N19</f>
        <v>1</v>
      </c>
      <c r="C13" s="5">
        <f>+[1]Cum_Oport_Conf2!S19</f>
        <v>1</v>
      </c>
      <c r="D13" s="11">
        <f>+[1]Cum_Oport_Conf2!W19</f>
        <v>1</v>
      </c>
      <c r="E13" s="11">
        <f>+[1]Cum_Oport_Conf2!Z19</f>
        <v>1</v>
      </c>
      <c r="F13" s="12">
        <f t="shared" si="1"/>
        <v>1</v>
      </c>
      <c r="G13" s="7">
        <f>+[1]Cum_Oport_Conf2!O19</f>
        <v>1</v>
      </c>
      <c r="H13" s="5">
        <f>+[1]Cum_Oport_Conf2!T19</f>
        <v>1</v>
      </c>
      <c r="I13" s="12">
        <f t="shared" si="0"/>
        <v>1</v>
      </c>
      <c r="J13" s="38"/>
      <c r="K13" s="13">
        <f>+[1]Cum_Oport_Conf2!AH19</f>
        <v>1</v>
      </c>
      <c r="L13" s="11">
        <f>+[1]Cum_Oport_Conf2!AI19</f>
        <v>1</v>
      </c>
      <c r="M13" s="6">
        <f t="shared" si="2"/>
        <v>1</v>
      </c>
      <c r="N13" s="8">
        <f t="shared" si="3"/>
        <v>1</v>
      </c>
    </row>
    <row r="14" spans="1:15" x14ac:dyDescent="0.25">
      <c r="A14" s="10" t="s">
        <v>21</v>
      </c>
      <c r="B14" s="5">
        <f>+[1]Cum_Oport_Conf2!N20</f>
        <v>1</v>
      </c>
      <c r="C14" s="5">
        <f>+[1]Cum_Oport_Conf2!S20</f>
        <v>0</v>
      </c>
      <c r="D14" s="11">
        <f>+[1]Cum_Oport_Conf2!W20</f>
        <v>0.5</v>
      </c>
      <c r="E14" s="11">
        <f>+[1]Cum_Oport_Conf2!Z20</f>
        <v>0.5</v>
      </c>
      <c r="F14" s="12">
        <f t="shared" si="1"/>
        <v>0.5</v>
      </c>
      <c r="G14" s="7">
        <f>+[1]Cum_Oport_Conf2!O20</f>
        <v>1</v>
      </c>
      <c r="H14" s="5">
        <f>+[1]Cum_Oport_Conf2!T20</f>
        <v>1</v>
      </c>
      <c r="I14" s="12">
        <f t="shared" si="0"/>
        <v>1</v>
      </c>
      <c r="J14" s="38"/>
      <c r="K14" s="13">
        <f>+[1]Cum_Oport_Conf2!AH20</f>
        <v>1</v>
      </c>
      <c r="L14" s="11">
        <f>+[1]Cum_Oport_Conf2!AI20</f>
        <v>0.81597772094853849</v>
      </c>
      <c r="M14" s="6">
        <f t="shared" si="2"/>
        <v>0.96319554418970776</v>
      </c>
      <c r="N14" s="8">
        <f t="shared" si="3"/>
        <v>0.83895866325691237</v>
      </c>
    </row>
    <row r="15" spans="1:15" x14ac:dyDescent="0.25">
      <c r="A15" s="10" t="s">
        <v>22</v>
      </c>
      <c r="B15" s="5">
        <f>+[1]Cum_Oport_Conf2!N21</f>
        <v>1</v>
      </c>
      <c r="C15" s="5">
        <f>+[1]Cum_Oport_Conf2!S21</f>
        <v>1</v>
      </c>
      <c r="D15" s="11">
        <f>+[1]Cum_Oport_Conf2!W21</f>
        <v>1</v>
      </c>
      <c r="E15" s="11">
        <f>+[1]Cum_Oport_Conf2!Z21</f>
        <v>1</v>
      </c>
      <c r="F15" s="12">
        <f t="shared" si="1"/>
        <v>1</v>
      </c>
      <c r="G15" s="7">
        <f>+[1]Cum_Oport_Conf2!O21</f>
        <v>1</v>
      </c>
      <c r="H15" s="5">
        <f>+[1]Cum_Oport_Conf2!T21</f>
        <v>0.8</v>
      </c>
      <c r="I15" s="12">
        <f t="shared" si="0"/>
        <v>0.9</v>
      </c>
      <c r="J15" s="38"/>
      <c r="K15" s="13">
        <f>+[1]Cum_Oport_Conf2!AH21</f>
        <v>1</v>
      </c>
      <c r="L15" s="11">
        <f>+[1]Cum_Oport_Conf2!AI21</f>
        <v>0.82875179798625542</v>
      </c>
      <c r="M15" s="6">
        <f t="shared" si="2"/>
        <v>0.9657503595972512</v>
      </c>
      <c r="N15" s="8">
        <f t="shared" si="3"/>
        <v>0.9497251078791753</v>
      </c>
    </row>
    <row r="16" spans="1:15" x14ac:dyDescent="0.25">
      <c r="A16" s="10" t="s">
        <v>23</v>
      </c>
      <c r="B16" s="5">
        <f>+[1]Cum_Oport_Conf2!N22</f>
        <v>1</v>
      </c>
      <c r="C16" s="5">
        <f>+[1]Cum_Oport_Conf2!S22</f>
        <v>1</v>
      </c>
      <c r="D16" s="11">
        <f>+[1]Cum_Oport_Conf2!W22</f>
        <v>1</v>
      </c>
      <c r="E16" s="11">
        <f>+[1]Cum_Oport_Conf2!Z22</f>
        <v>1</v>
      </c>
      <c r="F16" s="12">
        <f t="shared" si="1"/>
        <v>1</v>
      </c>
      <c r="G16" s="7">
        <f>+[1]Cum_Oport_Conf2!O22</f>
        <v>0.9</v>
      </c>
      <c r="H16" s="5">
        <f>+[1]Cum_Oport_Conf2!T22</f>
        <v>1</v>
      </c>
      <c r="I16" s="12">
        <f t="shared" si="0"/>
        <v>0.95</v>
      </c>
      <c r="J16" s="38"/>
      <c r="K16" s="13">
        <f>+[1]Cum_Oport_Conf2!AH22</f>
        <v>1</v>
      </c>
      <c r="L16" s="11">
        <f>+[1]Cum_Oport_Conf2!AI22</f>
        <v>0.89342440951362023</v>
      </c>
      <c r="M16" s="6">
        <f t="shared" si="2"/>
        <v>0.97868488190272407</v>
      </c>
      <c r="N16" s="8">
        <f t="shared" si="3"/>
        <v>0.9736054645708172</v>
      </c>
    </row>
    <row r="17" spans="1:14" x14ac:dyDescent="0.25">
      <c r="A17" s="10" t="s">
        <v>24</v>
      </c>
      <c r="B17" s="5">
        <f>+[1]Cum_Oport_Conf2!N23</f>
        <v>1</v>
      </c>
      <c r="C17" s="5">
        <f>+[1]Cum_Oport_Conf2!S23</f>
        <v>1</v>
      </c>
      <c r="D17" s="11">
        <f>+[1]Cum_Oport_Conf2!W23</f>
        <v>1</v>
      </c>
      <c r="E17" s="11">
        <f>+[1]Cum_Oport_Conf2!Z23</f>
        <v>1</v>
      </c>
      <c r="F17" s="12">
        <f t="shared" si="1"/>
        <v>1</v>
      </c>
      <c r="G17" s="7">
        <f>+[1]Cum_Oport_Conf2!O23</f>
        <v>1</v>
      </c>
      <c r="H17" s="5">
        <f>+[1]Cum_Oport_Conf2!T23</f>
        <v>0.8</v>
      </c>
      <c r="I17" s="12">
        <f t="shared" si="0"/>
        <v>0.9</v>
      </c>
      <c r="J17" s="38"/>
      <c r="K17" s="13">
        <f>+[1]Cum_Oport_Conf2!AH23</f>
        <v>1</v>
      </c>
      <c r="L17" s="11">
        <f>+[1]Cum_Oport_Conf2!AI23</f>
        <v>0.82942804680862725</v>
      </c>
      <c r="M17" s="6">
        <f t="shared" si="2"/>
        <v>0.96588560936172552</v>
      </c>
      <c r="N17" s="8">
        <f t="shared" si="3"/>
        <v>0.9497656828085177</v>
      </c>
    </row>
    <row r="18" spans="1:14" x14ac:dyDescent="0.25">
      <c r="A18" s="10" t="s">
        <v>25</v>
      </c>
      <c r="B18" s="5">
        <f>+[1]Cum_Oport_Conf2!N24</f>
        <v>1</v>
      </c>
      <c r="C18" s="5">
        <f>+[1]Cum_Oport_Conf2!S24</f>
        <v>1</v>
      </c>
      <c r="D18" s="11">
        <f>+[1]Cum_Oport_Conf2!W24</f>
        <v>1</v>
      </c>
      <c r="E18" s="11">
        <f>+[1]Cum_Oport_Conf2!Z24</f>
        <v>1</v>
      </c>
      <c r="F18" s="12">
        <f t="shared" si="1"/>
        <v>1</v>
      </c>
      <c r="G18" s="7">
        <f>+[1]Cum_Oport_Conf2!O24</f>
        <v>1</v>
      </c>
      <c r="H18" s="5">
        <f>+[1]Cum_Oport_Conf2!T24</f>
        <v>1</v>
      </c>
      <c r="I18" s="12">
        <f t="shared" si="0"/>
        <v>1</v>
      </c>
      <c r="J18" s="38"/>
      <c r="K18" s="13">
        <f>+[1]Cum_Oport_Conf2!AH24</f>
        <v>0.86122140862081986</v>
      </c>
      <c r="L18" s="11">
        <f>+[1]Cum_Oport_Conf2!AI24</f>
        <v>1</v>
      </c>
      <c r="M18" s="6">
        <f t="shared" si="2"/>
        <v>0.88897712689665598</v>
      </c>
      <c r="N18" s="8">
        <f t="shared" si="3"/>
        <v>0.9666931380689967</v>
      </c>
    </row>
    <row r="19" spans="1:14" x14ac:dyDescent="0.25">
      <c r="A19" s="10" t="s">
        <v>26</v>
      </c>
      <c r="B19" s="5">
        <f>+[1]Cum_Oport_Conf2!N25</f>
        <v>1</v>
      </c>
      <c r="C19" s="5">
        <f>+[1]Cum_Oport_Conf2!S25</f>
        <v>1</v>
      </c>
      <c r="D19" s="11">
        <f>+[1]Cum_Oport_Conf2!W25</f>
        <v>1</v>
      </c>
      <c r="E19" s="11">
        <f>+[1]Cum_Oport_Conf2!Z25</f>
        <v>1</v>
      </c>
      <c r="F19" s="12">
        <f t="shared" si="1"/>
        <v>1</v>
      </c>
      <c r="G19" s="7">
        <f>+[1]Cum_Oport_Conf2!O25</f>
        <v>1</v>
      </c>
      <c r="H19" s="5">
        <f>+[1]Cum_Oport_Conf2!T25</f>
        <v>0.8</v>
      </c>
      <c r="I19" s="12">
        <f t="shared" si="0"/>
        <v>0.9</v>
      </c>
      <c r="J19" s="38"/>
      <c r="K19" s="13">
        <f>+[1]Cum_Oport_Conf2!AH25</f>
        <v>0.89509429726088907</v>
      </c>
      <c r="L19" s="11">
        <f>+[1]Cum_Oport_Conf2!AI25</f>
        <v>0.89595545134818289</v>
      </c>
      <c r="M19" s="6">
        <f t="shared" si="2"/>
        <v>0.89526652807834783</v>
      </c>
      <c r="N19" s="8">
        <f t="shared" si="3"/>
        <v>0.92857995842350438</v>
      </c>
    </row>
    <row r="20" spans="1:14" x14ac:dyDescent="0.25">
      <c r="A20" s="10" t="s">
        <v>27</v>
      </c>
      <c r="B20" s="5">
        <f>+[1]Cum_Oport_Conf2!N26</f>
        <v>1</v>
      </c>
      <c r="C20" s="5">
        <f>+[1]Cum_Oport_Conf2!S26</f>
        <v>1</v>
      </c>
      <c r="D20" s="11">
        <f>+[1]Cum_Oport_Conf2!W26</f>
        <v>0.5</v>
      </c>
      <c r="E20" s="11">
        <f>+[1]Cum_Oport_Conf2!Z26</f>
        <v>0.5</v>
      </c>
      <c r="F20" s="12">
        <f t="shared" si="1"/>
        <v>0.75</v>
      </c>
      <c r="G20" s="7">
        <f>+[1]Cum_Oport_Conf2!O26</f>
        <v>1</v>
      </c>
      <c r="H20" s="5">
        <f>+[1]Cum_Oport_Conf2!T26</f>
        <v>0.8</v>
      </c>
      <c r="I20" s="12">
        <f t="shared" si="0"/>
        <v>0.9</v>
      </c>
      <c r="J20" s="38"/>
      <c r="K20" s="13">
        <f>+[1]Cum_Oport_Conf2!AH26</f>
        <v>1</v>
      </c>
      <c r="L20" s="11">
        <f>+[1]Cum_Oport_Conf2!AI26</f>
        <v>0.7757489806771849</v>
      </c>
      <c r="M20" s="6">
        <f t="shared" si="2"/>
        <v>0.95514979613543705</v>
      </c>
      <c r="N20" s="8">
        <f t="shared" si="3"/>
        <v>0.87154493884063111</v>
      </c>
    </row>
    <row r="21" spans="1:14" x14ac:dyDescent="0.25">
      <c r="A21" s="10" t="s">
        <v>28</v>
      </c>
      <c r="B21" s="5">
        <f>+[1]Cum_Oport_Conf2!N27</f>
        <v>1</v>
      </c>
      <c r="C21" s="5">
        <f>+[1]Cum_Oport_Conf2!S27</f>
        <v>1</v>
      </c>
      <c r="D21" s="11">
        <f>+[1]Cum_Oport_Conf2!W27</f>
        <v>1</v>
      </c>
      <c r="E21" s="11">
        <f>+[1]Cum_Oport_Conf2!Z27</f>
        <v>1</v>
      </c>
      <c r="F21" s="12">
        <f t="shared" si="1"/>
        <v>1</v>
      </c>
      <c r="G21" s="7">
        <f>+[1]Cum_Oport_Conf2!O27</f>
        <v>1</v>
      </c>
      <c r="H21" s="5">
        <f>+[1]Cum_Oport_Conf2!T27</f>
        <v>1</v>
      </c>
      <c r="I21" s="12">
        <f t="shared" si="0"/>
        <v>1</v>
      </c>
      <c r="J21" s="38"/>
      <c r="K21" s="13">
        <f>+[1]Cum_Oport_Conf2!AH27</f>
        <v>0.86019789339291419</v>
      </c>
      <c r="L21" s="11">
        <f>+[1]Cum_Oport_Conf2!AI27</f>
        <v>1</v>
      </c>
      <c r="M21" s="6">
        <f t="shared" si="2"/>
        <v>0.88815831471433149</v>
      </c>
      <c r="N21" s="8">
        <f t="shared" si="3"/>
        <v>0.96644749441429934</v>
      </c>
    </row>
    <row r="22" spans="1:14" x14ac:dyDescent="0.25">
      <c r="A22" s="10" t="s">
        <v>29</v>
      </c>
      <c r="B22" s="5">
        <f>+[1]Cum_Oport_Conf2!N28</f>
        <v>1</v>
      </c>
      <c r="C22" s="5">
        <f>+[1]Cum_Oport_Conf2!S28</f>
        <v>1</v>
      </c>
      <c r="D22" s="11">
        <f>+[1]Cum_Oport_Conf2!W28</f>
        <v>0.5</v>
      </c>
      <c r="E22" s="11">
        <f>+[1]Cum_Oport_Conf2!Z28</f>
        <v>0.5</v>
      </c>
      <c r="F22" s="12">
        <f t="shared" si="1"/>
        <v>0.75</v>
      </c>
      <c r="G22" s="7">
        <f>+[1]Cum_Oport_Conf2!O28</f>
        <v>1</v>
      </c>
      <c r="H22" s="5">
        <f>+[1]Cum_Oport_Conf2!T28</f>
        <v>0.6</v>
      </c>
      <c r="I22" s="12">
        <f t="shared" si="0"/>
        <v>0.8</v>
      </c>
      <c r="J22" s="38"/>
      <c r="K22" s="13">
        <f>+[1]Cum_Oport_Conf2!AH28</f>
        <v>1</v>
      </c>
      <c r="L22" s="11">
        <f>+[1]Cum_Oport_Conf2!AI28</f>
        <v>0.83624161073825498</v>
      </c>
      <c r="M22" s="6">
        <f t="shared" si="2"/>
        <v>0.96724832214765111</v>
      </c>
      <c r="N22" s="8">
        <f t="shared" si="3"/>
        <v>0.83517449664429533</v>
      </c>
    </row>
    <row r="23" spans="1:14" x14ac:dyDescent="0.25">
      <c r="A23" s="10" t="s">
        <v>30</v>
      </c>
      <c r="B23" s="5">
        <f>+[1]Cum_Oport_Conf2!N29</f>
        <v>1</v>
      </c>
      <c r="C23" s="5">
        <f>+[1]Cum_Oport_Conf2!S29</f>
        <v>1</v>
      </c>
      <c r="D23" s="11">
        <f>+[1]Cum_Oport_Conf2!W29</f>
        <v>1</v>
      </c>
      <c r="E23" s="11">
        <f>+[1]Cum_Oport_Conf2!Z29</f>
        <v>1</v>
      </c>
      <c r="F23" s="12">
        <f t="shared" si="1"/>
        <v>1</v>
      </c>
      <c r="G23" s="7">
        <f>+[1]Cum_Oport_Conf2!O29</f>
        <v>1</v>
      </c>
      <c r="H23" s="5">
        <f>+[1]Cum_Oport_Conf2!T29</f>
        <v>1</v>
      </c>
      <c r="I23" s="12">
        <f t="shared" si="0"/>
        <v>1</v>
      </c>
      <c r="J23" s="38"/>
      <c r="K23" s="13">
        <f>+[1]Cum_Oport_Conf2!AH29</f>
        <v>1</v>
      </c>
      <c r="L23" s="11">
        <f>+[1]Cum_Oport_Conf2!AI29</f>
        <v>0.69390073852192324</v>
      </c>
      <c r="M23" s="6">
        <f t="shared" si="2"/>
        <v>0.93878014770438467</v>
      </c>
      <c r="N23" s="8">
        <f t="shared" si="3"/>
        <v>0.9816340443113154</v>
      </c>
    </row>
    <row r="24" spans="1:14" x14ac:dyDescent="0.25">
      <c r="A24" s="10" t="s">
        <v>31</v>
      </c>
      <c r="B24" s="5">
        <f>+[1]Cum_Oport_Conf2!N30</f>
        <v>1</v>
      </c>
      <c r="C24" s="5">
        <f>+[1]Cum_Oport_Conf2!S30</f>
        <v>1</v>
      </c>
      <c r="D24" s="11">
        <f>+[1]Cum_Oport_Conf2!W30</f>
        <v>1</v>
      </c>
      <c r="E24" s="11">
        <f>+[1]Cum_Oport_Conf2!Z30</f>
        <v>1</v>
      </c>
      <c r="F24" s="12">
        <f t="shared" si="1"/>
        <v>1</v>
      </c>
      <c r="G24" s="7">
        <f>+[1]Cum_Oport_Conf2!O30</f>
        <v>1</v>
      </c>
      <c r="H24" s="5">
        <f>+[1]Cum_Oport_Conf2!T30</f>
        <v>1</v>
      </c>
      <c r="I24" s="12">
        <f t="shared" si="0"/>
        <v>1</v>
      </c>
      <c r="J24" s="38"/>
      <c r="K24" s="13">
        <f>+[1]Cum_Oport_Conf2!AH30</f>
        <v>1</v>
      </c>
      <c r="L24" s="11">
        <f>+[1]Cum_Oport_Conf2!AI30</f>
        <v>1</v>
      </c>
      <c r="M24" s="6">
        <f t="shared" si="2"/>
        <v>1</v>
      </c>
      <c r="N24" s="8">
        <f t="shared" si="3"/>
        <v>1</v>
      </c>
    </row>
    <row r="25" spans="1:14" x14ac:dyDescent="0.25">
      <c r="A25" s="10" t="s">
        <v>32</v>
      </c>
      <c r="B25" s="5">
        <f>+[1]Cum_Oport_Conf2!N31</f>
        <v>1</v>
      </c>
      <c r="C25" s="5">
        <f>+[1]Cum_Oport_Conf2!S31</f>
        <v>1</v>
      </c>
      <c r="D25" s="11">
        <f>+[1]Cum_Oport_Conf2!W31</f>
        <v>1</v>
      </c>
      <c r="E25" s="11">
        <f>+[1]Cum_Oport_Conf2!Z31</f>
        <v>1</v>
      </c>
      <c r="F25" s="12">
        <f t="shared" si="1"/>
        <v>1</v>
      </c>
      <c r="G25" s="7">
        <f>+[1]Cum_Oport_Conf2!O31</f>
        <v>1</v>
      </c>
      <c r="H25" s="5">
        <f>+[1]Cum_Oport_Conf2!T31</f>
        <v>1</v>
      </c>
      <c r="I25" s="12">
        <f t="shared" si="0"/>
        <v>1</v>
      </c>
      <c r="J25" s="38"/>
      <c r="K25" s="13">
        <f>+[1]Cum_Oport_Conf2!AH31</f>
        <v>1</v>
      </c>
      <c r="L25" s="11">
        <f>+[1]Cum_Oport_Conf2!AI31</f>
        <v>0.80995691718525609</v>
      </c>
      <c r="M25" s="6">
        <f t="shared" si="2"/>
        <v>0.96199138343705126</v>
      </c>
      <c r="N25" s="8">
        <f t="shared" si="3"/>
        <v>0.98859741503111531</v>
      </c>
    </row>
    <row r="26" spans="1:14" x14ac:dyDescent="0.25">
      <c r="A26" s="10" t="s">
        <v>33</v>
      </c>
      <c r="B26" s="5">
        <f>+[1]Cum_Oport_Conf2!N32</f>
        <v>1</v>
      </c>
      <c r="C26" s="5">
        <f>+[1]Cum_Oport_Conf2!S32</f>
        <v>1</v>
      </c>
      <c r="D26" s="11">
        <f>+[1]Cum_Oport_Conf2!W32</f>
        <v>0.5</v>
      </c>
      <c r="E26" s="11">
        <f>+[1]Cum_Oport_Conf2!Z32</f>
        <v>0.5</v>
      </c>
      <c r="F26" s="12">
        <f t="shared" si="1"/>
        <v>0.75</v>
      </c>
      <c r="G26" s="7">
        <f>+[1]Cum_Oport_Conf2!O32</f>
        <v>1</v>
      </c>
      <c r="H26" s="5">
        <f>+[1]Cum_Oport_Conf2!T32</f>
        <v>0.8</v>
      </c>
      <c r="I26" s="12">
        <f t="shared" si="0"/>
        <v>0.9</v>
      </c>
      <c r="J26" s="38"/>
      <c r="K26" s="13">
        <f>+[1]Cum_Oport_Conf2!AH32</f>
        <v>1</v>
      </c>
      <c r="L26" s="11">
        <f>+[1]Cum_Oport_Conf2!AI32</f>
        <v>0.89236701826017917</v>
      </c>
      <c r="M26" s="6">
        <f t="shared" si="2"/>
        <v>0.97847340365203594</v>
      </c>
      <c r="N26" s="8">
        <f t="shared" si="3"/>
        <v>0.87854202109561075</v>
      </c>
    </row>
    <row r="27" spans="1:14" x14ac:dyDescent="0.25">
      <c r="A27" s="10" t="s">
        <v>34</v>
      </c>
      <c r="B27" s="5">
        <f>+[1]Cum_Oport_Conf2!N33</f>
        <v>1</v>
      </c>
      <c r="C27" s="5">
        <f>+[1]Cum_Oport_Conf2!S33</f>
        <v>1</v>
      </c>
      <c r="D27" s="11">
        <f>+[1]Cum_Oport_Conf2!W33</f>
        <v>1</v>
      </c>
      <c r="E27" s="11">
        <f>+[1]Cum_Oport_Conf2!Z33</f>
        <v>1</v>
      </c>
      <c r="F27" s="12">
        <f t="shared" si="1"/>
        <v>1</v>
      </c>
      <c r="G27" s="7">
        <f>+[1]Cum_Oport_Conf2!O33</f>
        <v>1</v>
      </c>
      <c r="H27" s="5">
        <f>+[1]Cum_Oport_Conf2!T33</f>
        <v>1</v>
      </c>
      <c r="I27" s="12">
        <f t="shared" si="0"/>
        <v>1</v>
      </c>
      <c r="J27" s="38"/>
      <c r="K27" s="13">
        <f>+[1]Cum_Oport_Conf2!AH33</f>
        <v>1</v>
      </c>
      <c r="L27" s="11">
        <f>+[1]Cum_Oport_Conf2!AI33</f>
        <v>0.79972617327146878</v>
      </c>
      <c r="M27" s="6">
        <f t="shared" si="2"/>
        <v>0.95994523465429382</v>
      </c>
      <c r="N27" s="8">
        <f t="shared" si="3"/>
        <v>0.98798357039628804</v>
      </c>
    </row>
    <row r="28" spans="1:14" x14ac:dyDescent="0.25">
      <c r="A28" s="10" t="s">
        <v>35</v>
      </c>
      <c r="B28" s="5">
        <f>+[1]Cum_Oport_Conf2!N34</f>
        <v>1</v>
      </c>
      <c r="C28" s="5">
        <f>+[1]Cum_Oport_Conf2!S34</f>
        <v>1</v>
      </c>
      <c r="D28" s="11">
        <f>+[1]Cum_Oport_Conf2!W34</f>
        <v>0.5</v>
      </c>
      <c r="E28" s="11">
        <f>+[1]Cum_Oport_Conf2!Z34</f>
        <v>0.5</v>
      </c>
      <c r="F28" s="12">
        <f t="shared" si="1"/>
        <v>0.75</v>
      </c>
      <c r="G28" s="7">
        <f>+[1]Cum_Oport_Conf2!O34</f>
        <v>1</v>
      </c>
      <c r="H28" s="5">
        <f>+[1]Cum_Oport_Conf2!T34</f>
        <v>0.8</v>
      </c>
      <c r="I28" s="12">
        <f t="shared" si="0"/>
        <v>0.9</v>
      </c>
      <c r="J28" s="38"/>
      <c r="K28" s="13">
        <f>+[1]Cum_Oport_Conf2!AH34</f>
        <v>1</v>
      </c>
      <c r="L28" s="11">
        <f>+[1]Cum_Oport_Conf2!AI34</f>
        <v>0.88876752230111056</v>
      </c>
      <c r="M28" s="6">
        <f t="shared" si="2"/>
        <v>0.97775350446022213</v>
      </c>
      <c r="N28" s="8">
        <f t="shared" si="3"/>
        <v>0.87832605133806663</v>
      </c>
    </row>
    <row r="29" spans="1:14" x14ac:dyDescent="0.25">
      <c r="A29" s="10" t="s">
        <v>36</v>
      </c>
      <c r="B29" s="5">
        <f>+[1]Cum_Oport_Conf2!N35</f>
        <v>1</v>
      </c>
      <c r="C29" s="5">
        <f>+[1]Cum_Oport_Conf2!S35</f>
        <v>1</v>
      </c>
      <c r="D29" s="11">
        <f>+[1]Cum_Oport_Conf2!W35</f>
        <v>1</v>
      </c>
      <c r="E29" s="11">
        <f>+[1]Cum_Oport_Conf2!Z35</f>
        <v>1</v>
      </c>
      <c r="F29" s="12">
        <f t="shared" si="1"/>
        <v>1</v>
      </c>
      <c r="G29" s="7">
        <f>+[1]Cum_Oport_Conf2!O35</f>
        <v>1</v>
      </c>
      <c r="H29" s="5">
        <f>+[1]Cum_Oport_Conf2!T35</f>
        <v>0.8</v>
      </c>
      <c r="I29" s="12">
        <f t="shared" si="0"/>
        <v>0.9</v>
      </c>
      <c r="J29" s="38"/>
      <c r="K29" s="13">
        <f>+[1]Cum_Oport_Conf2!AH35</f>
        <v>1</v>
      </c>
      <c r="L29" s="11">
        <f>+[1]Cum_Oport_Conf2!AI35</f>
        <v>0.63962264150943393</v>
      </c>
      <c r="M29" s="6">
        <f t="shared" si="2"/>
        <v>0.92792452830188688</v>
      </c>
      <c r="N29" s="8">
        <f t="shared" si="3"/>
        <v>0.93837735849056614</v>
      </c>
    </row>
    <row r="30" spans="1:14" x14ac:dyDescent="0.25">
      <c r="A30" s="10" t="s">
        <v>37</v>
      </c>
      <c r="B30" s="5">
        <f>+[1]Cum_Oport_Conf2!N36</f>
        <v>1</v>
      </c>
      <c r="C30" s="5">
        <f>+[1]Cum_Oport_Conf2!S36</f>
        <v>0</v>
      </c>
      <c r="D30" s="11">
        <f>+[1]Cum_Oport_Conf2!W36</f>
        <v>1</v>
      </c>
      <c r="E30" s="11">
        <f>+[1]Cum_Oport_Conf2!Z36</f>
        <v>1</v>
      </c>
      <c r="F30" s="12">
        <f t="shared" si="1"/>
        <v>0.75</v>
      </c>
      <c r="G30" s="7">
        <f>+[1]Cum_Oport_Conf2!O36</f>
        <v>1</v>
      </c>
      <c r="H30" s="5">
        <f>+[1]Cum_Oport_Conf2!T36</f>
        <v>0.2</v>
      </c>
      <c r="I30" s="12">
        <f t="shared" si="0"/>
        <v>0.6</v>
      </c>
      <c r="J30" s="38" t="str">
        <f>+[1]Proyeccion!J27</f>
        <v>SUBESTIMÓ</v>
      </c>
      <c r="K30" s="13">
        <f>+[1]Cum_Oport_Conf2!AH36</f>
        <v>1</v>
      </c>
      <c r="L30" s="11">
        <f>+[1]Cum_Oport_Conf2!AI36</f>
        <v>0.80537375129176714</v>
      </c>
      <c r="M30" s="6">
        <f t="shared" si="2"/>
        <v>0.96107475025835343</v>
      </c>
      <c r="N30" s="8">
        <f t="shared" si="3"/>
        <v>0.75332242507750591</v>
      </c>
    </row>
    <row r="31" spans="1:14" x14ac:dyDescent="0.25">
      <c r="A31" s="10" t="s">
        <v>38</v>
      </c>
      <c r="B31" s="5">
        <f>+[1]Cum_Oport_Conf2!N37</f>
        <v>1</v>
      </c>
      <c r="C31" s="5">
        <f>+[1]Cum_Oport_Conf2!S37</f>
        <v>1</v>
      </c>
      <c r="D31" s="11">
        <f>+[1]Cum_Oport_Conf2!W37</f>
        <v>1</v>
      </c>
      <c r="E31" s="11">
        <f>+[1]Cum_Oport_Conf2!Z37</f>
        <v>1</v>
      </c>
      <c r="F31" s="12">
        <f t="shared" si="1"/>
        <v>1</v>
      </c>
      <c r="G31" s="7">
        <f>+[1]Cum_Oport_Conf2!O37</f>
        <v>1</v>
      </c>
      <c r="H31" s="5">
        <f>+[1]Cum_Oport_Conf2!T37</f>
        <v>0.8</v>
      </c>
      <c r="I31" s="12">
        <f t="shared" si="0"/>
        <v>0.9</v>
      </c>
      <c r="J31" s="38"/>
      <c r="K31" s="13">
        <f>+[1]Cum_Oport_Conf2!AH37</f>
        <v>1</v>
      </c>
      <c r="L31" s="11">
        <f>+[1]Cum_Oport_Conf2!AI37</f>
        <v>0.82277521632034356</v>
      </c>
      <c r="M31" s="6">
        <f t="shared" si="2"/>
        <v>0.96455504326406882</v>
      </c>
      <c r="N31" s="8">
        <f t="shared" si="3"/>
        <v>0.94936651297922059</v>
      </c>
    </row>
    <row r="32" spans="1:14" x14ac:dyDescent="0.25">
      <c r="A32" s="10" t="s">
        <v>39</v>
      </c>
      <c r="B32" s="5">
        <f>+[1]Cum_Oport_Conf2!N38</f>
        <v>1</v>
      </c>
      <c r="C32" s="5">
        <f>+[1]Cum_Oport_Conf2!S38</f>
        <v>1</v>
      </c>
      <c r="D32" s="11">
        <f>+[1]Cum_Oport_Conf2!W38</f>
        <v>1</v>
      </c>
      <c r="E32" s="11">
        <f>+[1]Cum_Oport_Conf2!Z38</f>
        <v>1</v>
      </c>
      <c r="F32" s="12">
        <f t="shared" si="1"/>
        <v>1</v>
      </c>
      <c r="G32" s="7">
        <f>+[1]Cum_Oport_Conf2!O38</f>
        <v>1</v>
      </c>
      <c r="H32" s="14">
        <f>+[1]Cum_Oport_Conf2!T38</f>
        <v>1</v>
      </c>
      <c r="I32" s="16">
        <f t="shared" si="0"/>
        <v>1</v>
      </c>
      <c r="J32" s="38"/>
      <c r="K32" s="17">
        <f>+[1]Cum_Oport_Conf2!AH38</f>
        <v>0.85363092221940717</v>
      </c>
      <c r="L32" s="15">
        <f>+[1]Cum_Oport_Conf2!AI38</f>
        <v>0.86139386842026244</v>
      </c>
      <c r="M32" s="18">
        <f t="shared" si="2"/>
        <v>0.85518351145957827</v>
      </c>
      <c r="N32" s="19">
        <f t="shared" si="3"/>
        <v>0.9565550534378735</v>
      </c>
    </row>
    <row r="33" spans="1:14" x14ac:dyDescent="0.25">
      <c r="A33" s="10" t="s">
        <v>40</v>
      </c>
      <c r="B33" s="5">
        <f>+[1]Cum_Oport_Conf2!N39</f>
        <v>1</v>
      </c>
      <c r="C33" s="5">
        <f>+[1]Cum_Oport_Conf2!S39</f>
        <v>1</v>
      </c>
      <c r="D33" s="11">
        <f>+[1]Cum_Oport_Conf2!W39</f>
        <v>1</v>
      </c>
      <c r="E33" s="11">
        <f>+[1]Cum_Oport_Conf2!Z39</f>
        <v>1</v>
      </c>
      <c r="F33" s="12">
        <f t="shared" si="1"/>
        <v>1</v>
      </c>
      <c r="G33" s="7">
        <f>+[1]Cum_Oport_Conf2!O39</f>
        <v>1</v>
      </c>
      <c r="H33" s="5">
        <f>+[1]Cum_Oport_Conf2!T39</f>
        <v>0.8</v>
      </c>
      <c r="I33" s="12">
        <f t="shared" si="0"/>
        <v>0.9</v>
      </c>
      <c r="J33" s="38"/>
      <c r="K33" s="13">
        <f>+[1]Cum_Oport_Conf2!AH39</f>
        <v>1</v>
      </c>
      <c r="L33" s="11">
        <f>+[1]Cum_Oport_Conf2!AI39</f>
        <v>0.80476587504370511</v>
      </c>
      <c r="M33" s="6">
        <f t="shared" si="2"/>
        <v>0.96095317500874111</v>
      </c>
      <c r="N33" s="8">
        <f t="shared" si="3"/>
        <v>0.94828595250262238</v>
      </c>
    </row>
    <row r="34" spans="1:14" x14ac:dyDescent="0.25">
      <c r="A34" s="10" t="s">
        <v>41</v>
      </c>
      <c r="B34" s="5">
        <f>+[1]Cum_Oport_Conf2!N40</f>
        <v>1</v>
      </c>
      <c r="C34" s="5">
        <f>+[1]Cum_Oport_Conf2!S40</f>
        <v>1</v>
      </c>
      <c r="D34" s="11">
        <f>+[1]Cum_Oport_Conf2!W40</f>
        <v>1</v>
      </c>
      <c r="E34" s="11">
        <f>+[1]Cum_Oport_Conf2!Z40</f>
        <v>1</v>
      </c>
      <c r="F34" s="12">
        <f t="shared" si="1"/>
        <v>1</v>
      </c>
      <c r="G34" s="7">
        <f>+[1]Cum_Oport_Conf2!O40</f>
        <v>1</v>
      </c>
      <c r="H34" s="5">
        <f>+[1]Cum_Oport_Conf2!T40</f>
        <v>0.6</v>
      </c>
      <c r="I34" s="12">
        <f t="shared" si="0"/>
        <v>0.8</v>
      </c>
      <c r="J34" s="38" t="str">
        <f>+[1]Proyeccion!J31</f>
        <v>SOBRESTIMÓ</v>
      </c>
      <c r="K34" s="13">
        <f>+[1]Cum_Oport_Conf2!AH40</f>
        <v>1</v>
      </c>
      <c r="L34" s="11">
        <f>+[1]Cum_Oport_Conf2!AI40</f>
        <v>1</v>
      </c>
      <c r="M34" s="6">
        <f t="shared" si="2"/>
        <v>1</v>
      </c>
      <c r="N34" s="8">
        <f t="shared" si="3"/>
        <v>0.92000000000000015</v>
      </c>
    </row>
    <row r="35" spans="1:14" x14ac:dyDescent="0.25">
      <c r="A35" s="10" t="s">
        <v>42</v>
      </c>
      <c r="B35" s="5">
        <f>+[1]Cum_Oport_Conf2!N41</f>
        <v>1</v>
      </c>
      <c r="C35" s="5">
        <f>+[1]Cum_Oport_Conf2!S41</f>
        <v>1</v>
      </c>
      <c r="D35" s="11">
        <f>+[1]Cum_Oport_Conf2!W41</f>
        <v>0.5</v>
      </c>
      <c r="E35" s="11">
        <f>+[1]Cum_Oport_Conf2!Z41</f>
        <v>0.5</v>
      </c>
      <c r="F35" s="12">
        <f t="shared" si="1"/>
        <v>0.75</v>
      </c>
      <c r="G35" s="7">
        <f>+[1]Cum_Oport_Conf2!O41</f>
        <v>1</v>
      </c>
      <c r="H35" s="5">
        <f>+[1]Cum_Oport_Conf2!T41</f>
        <v>0.8</v>
      </c>
      <c r="I35" s="12">
        <f t="shared" si="0"/>
        <v>0.9</v>
      </c>
      <c r="J35" s="38"/>
      <c r="K35" s="13">
        <f>+[1]Cum_Oport_Conf2!AH41</f>
        <v>0.87808731370793613</v>
      </c>
      <c r="L35" s="11">
        <f>+[1]Cum_Oport_Conf2!AI41</f>
        <v>1</v>
      </c>
      <c r="M35" s="6">
        <f t="shared" si="2"/>
        <v>0.90246985096634891</v>
      </c>
      <c r="N35" s="8">
        <f t="shared" si="3"/>
        <v>0.85574095528990468</v>
      </c>
    </row>
    <row r="36" spans="1:14" x14ac:dyDescent="0.25">
      <c r="A36" s="10" t="s">
        <v>43</v>
      </c>
      <c r="B36" s="5">
        <f>+[1]Cum_Oport_Conf2!N42</f>
        <v>1</v>
      </c>
      <c r="C36" s="5">
        <f>+[1]Cum_Oport_Conf2!S42</f>
        <v>1</v>
      </c>
      <c r="D36" s="11">
        <f>+[1]Cum_Oport_Conf2!W42</f>
        <v>1</v>
      </c>
      <c r="E36" s="11">
        <f>+[1]Cum_Oport_Conf2!Z42</f>
        <v>1</v>
      </c>
      <c r="F36" s="12">
        <f t="shared" si="1"/>
        <v>1</v>
      </c>
      <c r="G36" s="7">
        <f>+[1]Cum_Oport_Conf2!O42</f>
        <v>1</v>
      </c>
      <c r="H36" s="5">
        <f>+[1]Cum_Oport_Conf2!T42</f>
        <v>1</v>
      </c>
      <c r="I36" s="12">
        <f t="shared" si="0"/>
        <v>1</v>
      </c>
      <c r="J36" s="38"/>
      <c r="K36" s="13">
        <f>+[1]Cum_Oport_Conf2!AH42</f>
        <v>1</v>
      </c>
      <c r="L36" s="11">
        <f>+[1]Cum_Oport_Conf2!AI42</f>
        <v>1</v>
      </c>
      <c r="M36" s="6">
        <f t="shared" si="2"/>
        <v>1</v>
      </c>
      <c r="N36" s="8">
        <f t="shared" si="3"/>
        <v>1</v>
      </c>
    </row>
    <row r="37" spans="1:14" x14ac:dyDescent="0.25">
      <c r="A37" s="10" t="s">
        <v>44</v>
      </c>
      <c r="B37" s="5">
        <f>+[1]Cum_Oport_Conf2!N43</f>
        <v>1</v>
      </c>
      <c r="C37" s="5">
        <f>+[1]Cum_Oport_Conf2!S43</f>
        <v>0</v>
      </c>
      <c r="D37" s="11">
        <f>+[1]Cum_Oport_Conf2!W43</f>
        <v>0.5</v>
      </c>
      <c r="E37" s="11">
        <f>+[1]Cum_Oport_Conf2!Z43</f>
        <v>0.5</v>
      </c>
      <c r="F37" s="12">
        <f t="shared" si="1"/>
        <v>0.5</v>
      </c>
      <c r="G37" s="7">
        <f>+[1]Cum_Oport_Conf2!O43</f>
        <v>1</v>
      </c>
      <c r="H37" s="5">
        <f>+[1]Cum_Oport_Conf2!T43</f>
        <v>0.8</v>
      </c>
      <c r="I37" s="12">
        <f t="shared" si="0"/>
        <v>0.9</v>
      </c>
      <c r="J37" s="38"/>
      <c r="K37" s="13">
        <f>+[1]Cum_Oport_Conf2!AH43</f>
        <v>1</v>
      </c>
      <c r="L37" s="11">
        <f>+[1]Cum_Oport_Conf2!AI43</f>
        <v>0.73842982949222413</v>
      </c>
      <c r="M37" s="6">
        <f t="shared" si="2"/>
        <v>0.94768596589844489</v>
      </c>
      <c r="N37" s="8">
        <f t="shared" si="3"/>
        <v>0.79430578976953348</v>
      </c>
    </row>
    <row r="38" spans="1:14" x14ac:dyDescent="0.25">
      <c r="A38" s="10" t="s">
        <v>45</v>
      </c>
      <c r="B38" s="5">
        <f>+[1]Cum_Oport_Conf2!N44</f>
        <v>1</v>
      </c>
      <c r="C38" s="5">
        <f>+[1]Cum_Oport_Conf2!S44</f>
        <v>1</v>
      </c>
      <c r="D38" s="11">
        <f>+[1]Cum_Oport_Conf2!W44</f>
        <v>0.5</v>
      </c>
      <c r="E38" s="11">
        <f>+[1]Cum_Oport_Conf2!Z44</f>
        <v>0.5</v>
      </c>
      <c r="F38" s="12">
        <f t="shared" si="1"/>
        <v>0.75</v>
      </c>
      <c r="G38" s="7">
        <f>+[1]Cum_Oport_Conf2!O44</f>
        <v>1</v>
      </c>
      <c r="H38" s="5">
        <f>+[1]Cum_Oport_Conf2!T44</f>
        <v>1</v>
      </c>
      <c r="I38" s="12">
        <f t="shared" si="0"/>
        <v>1</v>
      </c>
      <c r="J38" s="38"/>
      <c r="K38" s="13">
        <f>+[1]Cum_Oport_Conf2!AH44</f>
        <v>1</v>
      </c>
      <c r="L38" s="11">
        <f>+[1]Cum_Oport_Conf2!AI44</f>
        <v>0.60282180131426366</v>
      </c>
      <c r="M38" s="6">
        <f t="shared" si="2"/>
        <v>0.92056436026285282</v>
      </c>
      <c r="N38" s="8">
        <f t="shared" si="3"/>
        <v>0.90116930807885587</v>
      </c>
    </row>
    <row r="39" spans="1:14" x14ac:dyDescent="0.25">
      <c r="A39" s="10" t="s">
        <v>46</v>
      </c>
      <c r="B39" s="5">
        <f>+[1]Cum_Oport_Conf2!N45</f>
        <v>1</v>
      </c>
      <c r="C39" s="5">
        <f>+[1]Cum_Oport_Conf2!S45</f>
        <v>0</v>
      </c>
      <c r="D39" s="11">
        <f>+[1]Cum_Oport_Conf2!W45</f>
        <v>0.5</v>
      </c>
      <c r="E39" s="11">
        <f>+[1]Cum_Oport_Conf2!Z45</f>
        <v>0.5</v>
      </c>
      <c r="F39" s="12">
        <f t="shared" si="1"/>
        <v>0.5</v>
      </c>
      <c r="G39" s="7">
        <f>+[1]Cum_Oport_Conf2!O45</f>
        <v>1</v>
      </c>
      <c r="H39" s="5">
        <f>+[1]Cum_Oport_Conf2!T45</f>
        <v>0.2</v>
      </c>
      <c r="I39" s="12">
        <f t="shared" si="0"/>
        <v>0.6</v>
      </c>
      <c r="J39" s="38" t="str">
        <f>+[1]Proyeccion!J36</f>
        <v>SUBESTIMÓ</v>
      </c>
      <c r="K39" s="13">
        <f>+[1]Cum_Oport_Conf2!AH45</f>
        <v>1</v>
      </c>
      <c r="L39" s="11">
        <f>+[1]Cum_Oport_Conf2!AI45</f>
        <v>0.82167388777343342</v>
      </c>
      <c r="M39" s="6">
        <f t="shared" si="2"/>
        <v>0.96433477755468677</v>
      </c>
      <c r="N39" s="8">
        <f t="shared" si="3"/>
        <v>0.6793004332664061</v>
      </c>
    </row>
    <row r="40" spans="1:14" x14ac:dyDescent="0.25">
      <c r="A40" s="10" t="s">
        <v>47</v>
      </c>
      <c r="B40" s="5">
        <f>+[1]Cum_Oport_Conf2!N46</f>
        <v>1</v>
      </c>
      <c r="C40" s="5">
        <f>+[1]Cum_Oport_Conf2!S46</f>
        <v>1</v>
      </c>
      <c r="D40" s="11">
        <f>+[1]Cum_Oport_Conf2!W46</f>
        <v>0.5</v>
      </c>
      <c r="E40" s="11">
        <f>+[1]Cum_Oport_Conf2!Z46</f>
        <v>0.5</v>
      </c>
      <c r="F40" s="12">
        <f t="shared" si="1"/>
        <v>0.75</v>
      </c>
      <c r="G40" s="7">
        <f>+[1]Cum_Oport_Conf2!O46</f>
        <v>1</v>
      </c>
      <c r="H40" s="5">
        <f>+[1]Cum_Oport_Conf2!T46</f>
        <v>0.8</v>
      </c>
      <c r="I40" s="12">
        <f t="shared" si="0"/>
        <v>0.9</v>
      </c>
      <c r="J40" s="38"/>
      <c r="K40" s="13">
        <f>+[1]Cum_Oport_Conf2!AH46</f>
        <v>1</v>
      </c>
      <c r="L40" s="11">
        <f>+[1]Cum_Oport_Conf2!AI46</f>
        <v>0.82622451370986638</v>
      </c>
      <c r="M40" s="6">
        <f t="shared" si="2"/>
        <v>0.96524490274197339</v>
      </c>
      <c r="N40" s="8">
        <f t="shared" si="3"/>
        <v>0.87457347082259196</v>
      </c>
    </row>
    <row r="41" spans="1:14" x14ac:dyDescent="0.25">
      <c r="A41" s="10" t="s">
        <v>48</v>
      </c>
      <c r="B41" s="5">
        <f>+[1]Cum_Oport_Conf2!N47</f>
        <v>1</v>
      </c>
      <c r="C41" s="5">
        <f>+[1]Cum_Oport_Conf2!S47</f>
        <v>1</v>
      </c>
      <c r="D41" s="11">
        <f>+[1]Cum_Oport_Conf2!W47</f>
        <v>1</v>
      </c>
      <c r="E41" s="11">
        <f>+[1]Cum_Oport_Conf2!Z47</f>
        <v>1</v>
      </c>
      <c r="F41" s="12">
        <f t="shared" si="1"/>
        <v>1</v>
      </c>
      <c r="G41" s="7">
        <f>+[1]Cum_Oport_Conf2!O47</f>
        <v>1</v>
      </c>
      <c r="H41" s="5">
        <f>+[1]Cum_Oport_Conf2!T47</f>
        <v>0.6</v>
      </c>
      <c r="I41" s="12">
        <f t="shared" si="0"/>
        <v>0.8</v>
      </c>
      <c r="J41" s="38"/>
      <c r="K41" s="13">
        <f>+[1]Cum_Oport_Conf2!AH47</f>
        <v>1</v>
      </c>
      <c r="L41" s="11">
        <f>+[1]Cum_Oport_Conf2!AI47</f>
        <v>0.7350722414013553</v>
      </c>
      <c r="M41" s="6">
        <f t="shared" si="2"/>
        <v>0.94701444828027115</v>
      </c>
      <c r="N41" s="8">
        <f t="shared" si="3"/>
        <v>0.90410433448408145</v>
      </c>
    </row>
    <row r="42" spans="1:14" x14ac:dyDescent="0.25">
      <c r="A42" s="10" t="s">
        <v>49</v>
      </c>
      <c r="B42" s="5">
        <f>+[1]Cum_Oport_Conf2!N48</f>
        <v>1</v>
      </c>
      <c r="C42" s="5">
        <f>+[1]Cum_Oport_Conf2!S48</f>
        <v>1</v>
      </c>
      <c r="D42" s="11">
        <f>+[1]Cum_Oport_Conf2!W48</f>
        <v>1</v>
      </c>
      <c r="E42" s="11">
        <f>+[1]Cum_Oport_Conf2!Z48</f>
        <v>1</v>
      </c>
      <c r="F42" s="12">
        <f t="shared" si="1"/>
        <v>1</v>
      </c>
      <c r="G42" s="7">
        <f>+[1]Cum_Oport_Conf2!O48</f>
        <v>1</v>
      </c>
      <c r="H42" s="5">
        <f>+[1]Cum_Oport_Conf2!T48</f>
        <v>1</v>
      </c>
      <c r="I42" s="12">
        <f t="shared" si="0"/>
        <v>1</v>
      </c>
      <c r="J42" s="38"/>
      <c r="K42" s="13">
        <f>+[1]Cum_Oport_Conf2!AH48</f>
        <v>1</v>
      </c>
      <c r="L42" s="11">
        <f>+[1]Cum_Oport_Conf2!AI48</f>
        <v>0.75773701162302198</v>
      </c>
      <c r="M42" s="6">
        <f t="shared" si="2"/>
        <v>0.95154740232460444</v>
      </c>
      <c r="N42" s="8">
        <f t="shared" si="3"/>
        <v>0.98546422069738127</v>
      </c>
    </row>
    <row r="43" spans="1:14" x14ac:dyDescent="0.25">
      <c r="A43" s="10" t="s">
        <v>50</v>
      </c>
      <c r="B43" s="5">
        <f>+[1]Cum_Oport_Conf2!N49</f>
        <v>1</v>
      </c>
      <c r="C43" s="5">
        <f>+[1]Cum_Oport_Conf2!S49</f>
        <v>0</v>
      </c>
      <c r="D43" s="11">
        <f>+[1]Cum_Oport_Conf2!W49</f>
        <v>0.5</v>
      </c>
      <c r="E43" s="11">
        <f>+[1]Cum_Oport_Conf2!Z49</f>
        <v>0.5</v>
      </c>
      <c r="F43" s="12">
        <f t="shared" si="1"/>
        <v>0.5</v>
      </c>
      <c r="G43" s="7">
        <f>+[1]Cum_Oport_Conf2!O49</f>
        <v>1</v>
      </c>
      <c r="H43" s="5">
        <f>+[1]Cum_Oport_Conf2!T49</f>
        <v>1</v>
      </c>
      <c r="I43" s="12">
        <f t="shared" si="0"/>
        <v>1</v>
      </c>
      <c r="J43" s="38"/>
      <c r="K43" s="13">
        <f>+[1]Cum_Oport_Conf2!AH49</f>
        <v>0.86351525569402665</v>
      </c>
      <c r="L43" s="11">
        <f>+[1]Cum_Oport_Conf2!AI49</f>
        <v>0.66666666666666663</v>
      </c>
      <c r="M43" s="6">
        <f t="shared" si="2"/>
        <v>0.82414553788855471</v>
      </c>
      <c r="N43" s="8">
        <f t="shared" si="3"/>
        <v>0.79724366136656644</v>
      </c>
    </row>
    <row r="44" spans="1:14" x14ac:dyDescent="0.25">
      <c r="A44" s="10" t="s">
        <v>51</v>
      </c>
      <c r="B44" s="5">
        <f>+[1]Cum_Oport_Conf2!N50</f>
        <v>1</v>
      </c>
      <c r="C44" s="5">
        <f>+[1]Cum_Oport_Conf2!S50</f>
        <v>1</v>
      </c>
      <c r="D44" s="11">
        <f>+[1]Cum_Oport_Conf2!W50</f>
        <v>0.5</v>
      </c>
      <c r="E44" s="11">
        <f>+[1]Cum_Oport_Conf2!Z50</f>
        <v>0.5</v>
      </c>
      <c r="F44" s="12">
        <f t="shared" si="1"/>
        <v>0.75</v>
      </c>
      <c r="G44" s="7">
        <f>+[1]Cum_Oport_Conf2!O50</f>
        <v>1</v>
      </c>
      <c r="H44" s="5">
        <f>+[1]Cum_Oport_Conf2!T50</f>
        <v>0.8</v>
      </c>
      <c r="I44" s="12">
        <f t="shared" si="0"/>
        <v>0.9</v>
      </c>
      <c r="J44" s="38"/>
      <c r="K44" s="13">
        <f>+[1]Cum_Oport_Conf2!AH50</f>
        <v>0.89155329353039048</v>
      </c>
      <c r="L44" s="11">
        <f>+[1]Cum_Oport_Conf2!AI50</f>
        <v>0.8809891808346213</v>
      </c>
      <c r="M44" s="6">
        <f t="shared" si="2"/>
        <v>0.88944047099123669</v>
      </c>
      <c r="N44" s="8">
        <f t="shared" si="3"/>
        <v>0.85183214129737095</v>
      </c>
    </row>
    <row r="45" spans="1:14" x14ac:dyDescent="0.25">
      <c r="A45" s="10" t="s">
        <v>52</v>
      </c>
      <c r="B45" s="5">
        <f>+[1]Cum_Oport_Conf2!N51</f>
        <v>1</v>
      </c>
      <c r="C45" s="5">
        <f>+[1]Cum_Oport_Conf2!S51</f>
        <v>1</v>
      </c>
      <c r="D45" s="11">
        <f>+[1]Cum_Oport_Conf2!W51</f>
        <v>1</v>
      </c>
      <c r="E45" s="11">
        <f>+[1]Cum_Oport_Conf2!Z51</f>
        <v>1</v>
      </c>
      <c r="F45" s="12">
        <f t="shared" si="1"/>
        <v>1</v>
      </c>
      <c r="G45" s="7">
        <f>+[1]Cum_Oport_Conf2!O51</f>
        <v>1</v>
      </c>
      <c r="H45" s="5">
        <f>+[1]Cum_Oport_Conf2!T51</f>
        <v>1</v>
      </c>
      <c r="I45" s="12">
        <f t="shared" si="0"/>
        <v>1</v>
      </c>
      <c r="J45" s="38"/>
      <c r="K45" s="13">
        <f>+[1]Cum_Oport_Conf2!AH51</f>
        <v>1</v>
      </c>
      <c r="L45" s="11">
        <f>+[1]Cum_Oport_Conf2!AI51</f>
        <v>0.83391992960844696</v>
      </c>
      <c r="M45" s="6">
        <f t="shared" si="2"/>
        <v>0.96678398592168946</v>
      </c>
      <c r="N45" s="8">
        <f t="shared" si="3"/>
        <v>0.99003519577650678</v>
      </c>
    </row>
    <row r="46" spans="1:14" x14ac:dyDescent="0.25">
      <c r="A46" s="10" t="s">
        <v>53</v>
      </c>
      <c r="B46" s="5">
        <f>+[1]Cum_Oport_Conf2!N52</f>
        <v>1</v>
      </c>
      <c r="C46" s="5">
        <f>+[1]Cum_Oport_Conf2!S52</f>
        <v>1</v>
      </c>
      <c r="D46" s="11">
        <f>+[1]Cum_Oport_Conf2!W52</f>
        <v>1</v>
      </c>
      <c r="E46" s="11">
        <f>+[1]Cum_Oport_Conf2!Z52</f>
        <v>1</v>
      </c>
      <c r="F46" s="12">
        <f t="shared" si="1"/>
        <v>1</v>
      </c>
      <c r="G46" s="7">
        <f>+[1]Cum_Oport_Conf2!O52</f>
        <v>1</v>
      </c>
      <c r="H46" s="5">
        <f>+[1]Cum_Oport_Conf2!T52</f>
        <v>0.6</v>
      </c>
      <c r="I46" s="12">
        <f t="shared" si="0"/>
        <v>0.8</v>
      </c>
      <c r="J46" s="38" t="str">
        <f>+[1]Proyeccion!J43</f>
        <v>SOBRESTIMÓ</v>
      </c>
      <c r="K46" s="13">
        <f>+[1]Cum_Oport_Conf2!AH52</f>
        <v>1</v>
      </c>
      <c r="L46" s="11">
        <f>+[1]Cum_Oport_Conf2!AI52</f>
        <v>1</v>
      </c>
      <c r="M46" s="6">
        <f t="shared" si="2"/>
        <v>1</v>
      </c>
      <c r="N46" s="8">
        <f t="shared" si="3"/>
        <v>0.92000000000000015</v>
      </c>
    </row>
    <row r="47" spans="1:14" x14ac:dyDescent="0.25">
      <c r="A47" s="10" t="s">
        <v>54</v>
      </c>
      <c r="B47" s="5">
        <f>+[1]Cum_Oport_Conf2!N53</f>
        <v>1</v>
      </c>
      <c r="C47" s="5">
        <f>+[1]Cum_Oport_Conf2!S53</f>
        <v>1</v>
      </c>
      <c r="D47" s="11">
        <f>+[1]Cum_Oport_Conf2!W53</f>
        <v>0.5</v>
      </c>
      <c r="E47" s="11">
        <f>+[1]Cum_Oport_Conf2!Z53</f>
        <v>0.5</v>
      </c>
      <c r="F47" s="12">
        <f t="shared" si="1"/>
        <v>0.75</v>
      </c>
      <c r="G47" s="7">
        <f>+[1]Cum_Oport_Conf2!O53</f>
        <v>1</v>
      </c>
      <c r="H47" s="5">
        <f>+[1]Cum_Oport_Conf2!T53</f>
        <v>0.8</v>
      </c>
      <c r="I47" s="12">
        <f t="shared" si="0"/>
        <v>0.9</v>
      </c>
      <c r="J47" s="38"/>
      <c r="K47" s="13">
        <f>+[1]Cum_Oport_Conf2!AH53</f>
        <v>1</v>
      </c>
      <c r="L47" s="11">
        <f>+[1]Cum_Oport_Conf2!AI53</f>
        <v>0.80222173818340226</v>
      </c>
      <c r="M47" s="6">
        <f t="shared" si="2"/>
        <v>0.96044434763668052</v>
      </c>
      <c r="N47" s="8">
        <f t="shared" si="3"/>
        <v>0.87313330429100411</v>
      </c>
    </row>
    <row r="48" spans="1:14" x14ac:dyDescent="0.25">
      <c r="A48" s="10" t="s">
        <v>55</v>
      </c>
      <c r="B48" s="5">
        <f>+[1]Cum_Oport_Conf2!N54</f>
        <v>1</v>
      </c>
      <c r="C48" s="5">
        <f>+[1]Cum_Oport_Conf2!S54</f>
        <v>1</v>
      </c>
      <c r="D48" s="11">
        <f>+[1]Cum_Oport_Conf2!W54</f>
        <v>1</v>
      </c>
      <c r="E48" s="11">
        <f>+[1]Cum_Oport_Conf2!Z54</f>
        <v>1</v>
      </c>
      <c r="F48" s="12">
        <f t="shared" si="1"/>
        <v>1</v>
      </c>
      <c r="G48" s="7">
        <f>+[1]Cum_Oport_Conf2!O54</f>
        <v>1</v>
      </c>
      <c r="H48" s="5">
        <f>+[1]Cum_Oport_Conf2!T54</f>
        <v>1</v>
      </c>
      <c r="I48" s="12">
        <f t="shared" si="0"/>
        <v>1</v>
      </c>
      <c r="J48" s="38"/>
      <c r="K48" s="13">
        <f>+[1]Cum_Oport_Conf2!AH54</f>
        <v>1</v>
      </c>
      <c r="L48" s="11">
        <f>+[1]Cum_Oport_Conf2!AI54</f>
        <v>1</v>
      </c>
      <c r="M48" s="6">
        <f t="shared" si="2"/>
        <v>1</v>
      </c>
      <c r="N48" s="8">
        <f t="shared" si="3"/>
        <v>1</v>
      </c>
    </row>
    <row r="49" spans="1:14" x14ac:dyDescent="0.25">
      <c r="A49" s="10" t="s">
        <v>56</v>
      </c>
      <c r="B49" s="5">
        <f>+[1]Cum_Oport_Conf2!N55</f>
        <v>1</v>
      </c>
      <c r="C49" s="5">
        <f>+[1]Cum_Oport_Conf2!S55</f>
        <v>1</v>
      </c>
      <c r="D49" s="11">
        <f>+[1]Cum_Oport_Conf2!W55</f>
        <v>0.5</v>
      </c>
      <c r="E49" s="11">
        <f>+[1]Cum_Oport_Conf2!Z55</f>
        <v>0.5</v>
      </c>
      <c r="F49" s="12">
        <f t="shared" si="1"/>
        <v>0.75</v>
      </c>
      <c r="G49" s="7">
        <f>+[1]Cum_Oport_Conf2!O55</f>
        <v>1</v>
      </c>
      <c r="H49" s="5">
        <f>+[1]Cum_Oport_Conf2!T55</f>
        <v>0.8</v>
      </c>
      <c r="I49" s="12">
        <f t="shared" si="0"/>
        <v>0.9</v>
      </c>
      <c r="J49" s="38"/>
      <c r="K49" s="13">
        <f>+[1]Cum_Oport_Conf2!AH55</f>
        <v>0.80041551246537401</v>
      </c>
      <c r="L49" s="11">
        <f>+[1]Cum_Oport_Conf2!AI55</f>
        <v>0.79685452162516379</v>
      </c>
      <c r="M49" s="6">
        <f t="shared" si="2"/>
        <v>0.79970331429733199</v>
      </c>
      <c r="N49" s="8">
        <f t="shared" si="3"/>
        <v>0.82491099428919956</v>
      </c>
    </row>
    <row r="50" spans="1:14" x14ac:dyDescent="0.25">
      <c r="A50" s="10" t="s">
        <v>57</v>
      </c>
      <c r="B50" s="5">
        <f>+[1]Cum_Oport_Conf2!N56</f>
        <v>1</v>
      </c>
      <c r="C50" s="5">
        <f>+[1]Cum_Oport_Conf2!S56</f>
        <v>1</v>
      </c>
      <c r="D50" s="11">
        <f>+[1]Cum_Oport_Conf2!W56</f>
        <v>1</v>
      </c>
      <c r="E50" s="11">
        <f>+[1]Cum_Oport_Conf2!Z56</f>
        <v>1</v>
      </c>
      <c r="F50" s="12">
        <f t="shared" si="1"/>
        <v>1</v>
      </c>
      <c r="G50" s="7">
        <f>+[1]Cum_Oport_Conf2!O56</f>
        <v>1</v>
      </c>
      <c r="H50" s="5">
        <f>+[1]Cum_Oport_Conf2!T56</f>
        <v>0.2</v>
      </c>
      <c r="I50" s="12">
        <f t="shared" si="0"/>
        <v>0.6</v>
      </c>
      <c r="J50" s="38" t="str">
        <f>+[1]Proyeccion!J47</f>
        <v>SUBESTIMÓ</v>
      </c>
      <c r="K50" s="13">
        <f>+[1]Cum_Oport_Conf2!AH56</f>
        <v>1</v>
      </c>
      <c r="L50" s="11">
        <f>+[1]Cum_Oport_Conf2!AI56</f>
        <v>0.65937726285300502</v>
      </c>
      <c r="M50" s="6">
        <f t="shared" si="2"/>
        <v>0.931875452570601</v>
      </c>
      <c r="N50" s="8">
        <f t="shared" si="3"/>
        <v>0.81956263577118027</v>
      </c>
    </row>
    <row r="51" spans="1:14" x14ac:dyDescent="0.25">
      <c r="A51" s="10" t="s">
        <v>58</v>
      </c>
      <c r="B51" s="5">
        <f>+[1]Cum_Oport_Conf2!N57</f>
        <v>1</v>
      </c>
      <c r="C51" s="5">
        <f>+[1]Cum_Oport_Conf2!S57</f>
        <v>1</v>
      </c>
      <c r="D51" s="11">
        <f>+[1]Cum_Oport_Conf2!W57</f>
        <v>1</v>
      </c>
      <c r="E51" s="11">
        <f>+[1]Cum_Oport_Conf2!Z57</f>
        <v>1</v>
      </c>
      <c r="F51" s="12">
        <f t="shared" si="1"/>
        <v>1</v>
      </c>
      <c r="G51" s="7">
        <f>+[1]Cum_Oport_Conf2!O57</f>
        <v>1</v>
      </c>
      <c r="H51" s="5">
        <f>+[1]Cum_Oport_Conf2!T57</f>
        <v>0.8</v>
      </c>
      <c r="I51" s="12">
        <f t="shared" si="0"/>
        <v>0.9</v>
      </c>
      <c r="J51" s="38"/>
      <c r="K51" s="13">
        <f>+[1]Cum_Oport_Conf2!AH57</f>
        <v>1</v>
      </c>
      <c r="L51" s="11">
        <f>+[1]Cum_Oport_Conf2!AI57</f>
        <v>0.7489561586638831</v>
      </c>
      <c r="M51" s="6">
        <f t="shared" si="2"/>
        <v>0.94979123173277669</v>
      </c>
      <c r="N51" s="8">
        <f t="shared" si="3"/>
        <v>0.94493736951983309</v>
      </c>
    </row>
    <row r="52" spans="1:14" x14ac:dyDescent="0.25">
      <c r="A52" s="10" t="s">
        <v>59</v>
      </c>
      <c r="B52" s="5">
        <f>+[1]Cum_Oport_Conf2!N58</f>
        <v>1</v>
      </c>
      <c r="C52" s="5">
        <f>+[1]Cum_Oport_Conf2!S58</f>
        <v>1</v>
      </c>
      <c r="D52" s="11">
        <f>+[1]Cum_Oport_Conf2!W58</f>
        <v>1</v>
      </c>
      <c r="E52" s="11">
        <f>+[1]Cum_Oport_Conf2!Z58</f>
        <v>1</v>
      </c>
      <c r="F52" s="12">
        <f t="shared" si="1"/>
        <v>1</v>
      </c>
      <c r="G52" s="7">
        <f>+[1]Cum_Oport_Conf2!O58</f>
        <v>1</v>
      </c>
      <c r="H52" s="5">
        <f>+[1]Cum_Oport_Conf2!T58</f>
        <v>1</v>
      </c>
      <c r="I52" s="12">
        <f t="shared" si="0"/>
        <v>1</v>
      </c>
      <c r="J52" s="38"/>
      <c r="K52" s="13">
        <f>+[1]Cum_Oport_Conf2!AH58</f>
        <v>0.87298220027180218</v>
      </c>
      <c r="L52" s="11">
        <f>+[1]Cum_Oport_Conf2!AI58</f>
        <v>0.77927698574338089</v>
      </c>
      <c r="M52" s="6">
        <f t="shared" si="2"/>
        <v>0.85424115736611794</v>
      </c>
      <c r="N52" s="8">
        <f t="shared" si="3"/>
        <v>0.95627234720983534</v>
      </c>
    </row>
    <row r="53" spans="1:14" x14ac:dyDescent="0.25">
      <c r="A53" s="10" t="s">
        <v>60</v>
      </c>
      <c r="B53" s="5">
        <f>+[1]Cum_Oport_Conf2!N59</f>
        <v>1</v>
      </c>
      <c r="C53" s="5">
        <f>+[1]Cum_Oport_Conf2!S59</f>
        <v>1</v>
      </c>
      <c r="D53" s="11">
        <f>+[1]Cum_Oport_Conf2!W59</f>
        <v>1</v>
      </c>
      <c r="E53" s="11">
        <f>+[1]Cum_Oport_Conf2!Z59</f>
        <v>1</v>
      </c>
      <c r="F53" s="12">
        <f t="shared" si="1"/>
        <v>1</v>
      </c>
      <c r="G53" s="7">
        <f>+[1]Cum_Oport_Conf2!O59</f>
        <v>1</v>
      </c>
      <c r="H53" s="5">
        <f>+[1]Cum_Oport_Conf2!T59</f>
        <v>0.6</v>
      </c>
      <c r="I53" s="12">
        <f t="shared" si="0"/>
        <v>0.8</v>
      </c>
      <c r="J53" s="38"/>
      <c r="K53" s="13">
        <f>+[1]Cum_Oport_Conf2!AH59</f>
        <v>1</v>
      </c>
      <c r="L53" s="11">
        <f>+[1]Cum_Oport_Conf2!AI59</f>
        <v>0.73967670267371488</v>
      </c>
      <c r="M53" s="6">
        <f t="shared" si="2"/>
        <v>0.94793534053474304</v>
      </c>
      <c r="N53" s="8">
        <f t="shared" si="3"/>
        <v>0.90438060216042304</v>
      </c>
    </row>
    <row r="54" spans="1:14" x14ac:dyDescent="0.25">
      <c r="A54" s="10" t="s">
        <v>61</v>
      </c>
      <c r="B54" s="5">
        <f>+[1]Cum_Oport_Conf2!N60</f>
        <v>1</v>
      </c>
      <c r="C54" s="5">
        <f>+[1]Cum_Oport_Conf2!S60</f>
        <v>1</v>
      </c>
      <c r="D54" s="11">
        <f>+[1]Cum_Oport_Conf2!W60</f>
        <v>1</v>
      </c>
      <c r="E54" s="11">
        <f>+[1]Cum_Oport_Conf2!Z60</f>
        <v>1</v>
      </c>
      <c r="F54" s="12">
        <f t="shared" si="1"/>
        <v>1</v>
      </c>
      <c r="G54" s="7">
        <f>+[1]Cum_Oport_Conf2!O60</f>
        <v>1</v>
      </c>
      <c r="H54" s="5">
        <f>+[1]Cum_Oport_Conf2!T60</f>
        <v>0.6</v>
      </c>
      <c r="I54" s="12">
        <f t="shared" si="0"/>
        <v>0.8</v>
      </c>
      <c r="J54" s="38" t="str">
        <f>+[1]Proyeccion!J51</f>
        <v>SOBRESTIMÓ</v>
      </c>
      <c r="K54" s="13">
        <f>+[1]Cum_Oport_Conf2!AH60</f>
        <v>1</v>
      </c>
      <c r="L54" s="11">
        <f>+[1]Cum_Oport_Conf2!AI60</f>
        <v>0.75976070528967254</v>
      </c>
      <c r="M54" s="6">
        <f t="shared" si="2"/>
        <v>0.95195214105793458</v>
      </c>
      <c r="N54" s="8">
        <f t="shared" si="3"/>
        <v>0.90558564231738048</v>
      </c>
    </row>
    <row r="55" spans="1:14" x14ac:dyDescent="0.25">
      <c r="A55" s="10" t="s">
        <v>62</v>
      </c>
      <c r="B55" s="5">
        <f>+[1]Cum_Oport_Conf2!N61</f>
        <v>1</v>
      </c>
      <c r="C55" s="5">
        <f>+[1]Cum_Oport_Conf2!S61</f>
        <v>0</v>
      </c>
      <c r="D55" s="11">
        <f>+[1]Cum_Oport_Conf2!W61</f>
        <v>0.5</v>
      </c>
      <c r="E55" s="11">
        <f>+[1]Cum_Oport_Conf2!Z61</f>
        <v>0.5</v>
      </c>
      <c r="F55" s="12">
        <f t="shared" si="1"/>
        <v>0.5</v>
      </c>
      <c r="G55" s="7">
        <f>+[1]Cum_Oport_Conf2!O61</f>
        <v>1</v>
      </c>
      <c r="H55" s="5">
        <f>+[1]Cum_Oport_Conf2!T61</f>
        <v>0.6</v>
      </c>
      <c r="I55" s="12">
        <f t="shared" si="0"/>
        <v>0.8</v>
      </c>
      <c r="J55" s="38" t="str">
        <f>+[1]Proyeccion!J52</f>
        <v>SOBRESTIMÓ</v>
      </c>
      <c r="K55" s="13">
        <f>+[1]Cum_Oport_Conf2!AH61</f>
        <v>1</v>
      </c>
      <c r="L55" s="11">
        <f>+[1]Cum_Oport_Conf2!AI61</f>
        <v>0.70035391270153358</v>
      </c>
      <c r="M55" s="6">
        <f t="shared" si="2"/>
        <v>0.94007078254030674</v>
      </c>
      <c r="N55" s="8">
        <f t="shared" si="3"/>
        <v>0.75202123476209204</v>
      </c>
    </row>
    <row r="56" spans="1:14" x14ac:dyDescent="0.25">
      <c r="A56" s="10" t="s">
        <v>63</v>
      </c>
      <c r="B56" s="5">
        <f>+[1]Cum_Oport_Conf2!N62</f>
        <v>1</v>
      </c>
      <c r="C56" s="5">
        <f>+[1]Cum_Oport_Conf2!S62</f>
        <v>1</v>
      </c>
      <c r="D56" s="11">
        <f>+[1]Cum_Oport_Conf2!W62</f>
        <v>0.5</v>
      </c>
      <c r="E56" s="11">
        <f>+[1]Cum_Oport_Conf2!Z62</f>
        <v>0.5</v>
      </c>
      <c r="F56" s="12">
        <f t="shared" si="1"/>
        <v>0.75</v>
      </c>
      <c r="G56" s="7">
        <f>+[1]Cum_Oport_Conf2!O62</f>
        <v>1</v>
      </c>
      <c r="H56" s="5">
        <f>+[1]Cum_Oport_Conf2!T62</f>
        <v>0.6</v>
      </c>
      <c r="I56" s="12">
        <f t="shared" si="0"/>
        <v>0.8</v>
      </c>
      <c r="J56" s="38" t="str">
        <f>+[1]Proyeccion!J53</f>
        <v>SOBRESTIMÓ</v>
      </c>
      <c r="K56" s="13">
        <f>+[1]Cum_Oport_Conf2!AH62</f>
        <v>1</v>
      </c>
      <c r="L56" s="11">
        <f>+[1]Cum_Oport_Conf2!AI62</f>
        <v>0.86964567198958265</v>
      </c>
      <c r="M56" s="6">
        <f t="shared" si="2"/>
        <v>0.97392913439791662</v>
      </c>
      <c r="N56" s="8">
        <f t="shared" si="3"/>
        <v>0.837178740319375</v>
      </c>
    </row>
    <row r="57" spans="1:14" x14ac:dyDescent="0.25">
      <c r="A57" s="10" t="s">
        <v>64</v>
      </c>
      <c r="B57" s="5">
        <f>+[1]Cum_Oport_Conf2!N63</f>
        <v>1</v>
      </c>
      <c r="C57" s="5">
        <f>+[1]Cum_Oport_Conf2!S63</f>
        <v>1</v>
      </c>
      <c r="D57" s="11">
        <f>+[1]Cum_Oport_Conf2!W63</f>
        <v>1</v>
      </c>
      <c r="E57" s="11">
        <f>+[1]Cum_Oport_Conf2!Z63</f>
        <v>1</v>
      </c>
      <c r="F57" s="12">
        <f t="shared" si="1"/>
        <v>1</v>
      </c>
      <c r="G57" s="7">
        <f>+[1]Cum_Oport_Conf2!O63</f>
        <v>1</v>
      </c>
      <c r="H57" s="5">
        <f>+[1]Cum_Oport_Conf2!T63</f>
        <v>1</v>
      </c>
      <c r="I57" s="12">
        <f t="shared" si="0"/>
        <v>1</v>
      </c>
      <c r="J57" s="38"/>
      <c r="K57" s="13">
        <f>+[1]Cum_Oport_Conf2!AH63</f>
        <v>1</v>
      </c>
      <c r="L57" s="11">
        <f>+[1]Cum_Oport_Conf2!AI63</f>
        <v>0.81788411834081953</v>
      </c>
      <c r="M57" s="6">
        <f t="shared" si="2"/>
        <v>0.963576823668164</v>
      </c>
      <c r="N57" s="8">
        <f t="shared" si="3"/>
        <v>0.98907304710044919</v>
      </c>
    </row>
    <row r="58" spans="1:14" x14ac:dyDescent="0.25">
      <c r="A58" s="10" t="s">
        <v>65</v>
      </c>
      <c r="B58" s="5">
        <f>+[1]Cum_Oport_Conf2!N64</f>
        <v>1</v>
      </c>
      <c r="C58" s="5">
        <f>+[1]Cum_Oport_Conf2!S64</f>
        <v>1</v>
      </c>
      <c r="D58" s="11">
        <f>+[1]Cum_Oport_Conf2!W64</f>
        <v>0.5</v>
      </c>
      <c r="E58" s="11">
        <f>+[1]Cum_Oport_Conf2!Z64</f>
        <v>0.5</v>
      </c>
      <c r="F58" s="12">
        <f t="shared" si="1"/>
        <v>0.75</v>
      </c>
      <c r="G58" s="7">
        <f>+[1]Cum_Oport_Conf2!O64</f>
        <v>1</v>
      </c>
      <c r="H58" s="5">
        <f>+[1]Cum_Oport_Conf2!T64</f>
        <v>1</v>
      </c>
      <c r="I58" s="12">
        <f t="shared" si="0"/>
        <v>1</v>
      </c>
      <c r="J58" s="38"/>
      <c r="K58" s="13">
        <f>+[1]Cum_Oport_Conf2!AH64</f>
        <v>1</v>
      </c>
      <c r="L58" s="11">
        <f>+[1]Cum_Oport_Conf2!AI64</f>
        <v>0.77254738596125805</v>
      </c>
      <c r="M58" s="6">
        <f t="shared" si="2"/>
        <v>0.95450947719225165</v>
      </c>
      <c r="N58" s="8">
        <f t="shared" si="3"/>
        <v>0.91135284315767551</v>
      </c>
    </row>
    <row r="59" spans="1:14" x14ac:dyDescent="0.25">
      <c r="A59" s="10" t="s">
        <v>66</v>
      </c>
      <c r="B59" s="5">
        <f>+[1]Cum_Oport_Conf2!N65</f>
        <v>1</v>
      </c>
      <c r="C59" s="5">
        <f>+[1]Cum_Oport_Conf2!S65</f>
        <v>1</v>
      </c>
      <c r="D59" s="11">
        <f>+[1]Cum_Oport_Conf2!W65</f>
        <v>1</v>
      </c>
      <c r="E59" s="11">
        <f>+[1]Cum_Oport_Conf2!Z65</f>
        <v>1</v>
      </c>
      <c r="F59" s="12">
        <f t="shared" si="1"/>
        <v>1</v>
      </c>
      <c r="G59" s="7">
        <f>+[1]Cum_Oport_Conf2!O65</f>
        <v>1</v>
      </c>
      <c r="H59" s="5">
        <f>+[1]Cum_Oport_Conf2!T65</f>
        <v>0.6</v>
      </c>
      <c r="I59" s="12">
        <f t="shared" si="0"/>
        <v>0.8</v>
      </c>
      <c r="J59" s="38" t="str">
        <f>+[1]Proyeccion!J56</f>
        <v>SOBRESTIMÓ</v>
      </c>
      <c r="K59" s="13">
        <f>+[1]Cum_Oport_Conf2!AH65</f>
        <v>0.87695548833189285</v>
      </c>
      <c r="L59" s="11">
        <f>+[1]Cum_Oport_Conf2!AI65</f>
        <v>1</v>
      </c>
      <c r="M59" s="6">
        <f t="shared" si="2"/>
        <v>0.90156439066551441</v>
      </c>
      <c r="N59" s="8">
        <f t="shared" si="3"/>
        <v>0.8904693171996545</v>
      </c>
    </row>
    <row r="60" spans="1:14" x14ac:dyDescent="0.25">
      <c r="A60" s="10" t="s">
        <v>67</v>
      </c>
      <c r="B60" s="5">
        <f>+[1]Cum_Oport_Conf2!N66</f>
        <v>1</v>
      </c>
      <c r="C60" s="5">
        <f>+[1]Cum_Oport_Conf2!S66</f>
        <v>1</v>
      </c>
      <c r="D60" s="11">
        <f>+[1]Cum_Oport_Conf2!W66</f>
        <v>0.5</v>
      </c>
      <c r="E60" s="11">
        <f>+[1]Cum_Oport_Conf2!Z66</f>
        <v>0.5</v>
      </c>
      <c r="F60" s="12">
        <f t="shared" si="1"/>
        <v>0.75</v>
      </c>
      <c r="G60" s="7">
        <f>+[1]Cum_Oport_Conf2!O66</f>
        <v>1</v>
      </c>
      <c r="H60" s="5">
        <f>+[1]Cum_Oport_Conf2!T66</f>
        <v>0.8</v>
      </c>
      <c r="I60" s="12">
        <f t="shared" si="0"/>
        <v>0.9</v>
      </c>
      <c r="J60" s="38"/>
      <c r="K60" s="13">
        <f>+[1]Cum_Oport_Conf2!AH66</f>
        <v>1</v>
      </c>
      <c r="L60" s="11">
        <f>+[1]Cum_Oport_Conf2!AI66</f>
        <v>1</v>
      </c>
      <c r="M60" s="6">
        <f t="shared" si="2"/>
        <v>1</v>
      </c>
      <c r="N60" s="8">
        <f t="shared" si="3"/>
        <v>0.88500000000000001</v>
      </c>
    </row>
    <row r="61" spans="1:14" x14ac:dyDescent="0.25">
      <c r="A61" s="10" t="s">
        <v>68</v>
      </c>
      <c r="B61" s="5">
        <f>+[1]Cum_Oport_Conf2!N67</f>
        <v>1</v>
      </c>
      <c r="C61" s="5">
        <f>+[1]Cum_Oport_Conf2!S67</f>
        <v>1</v>
      </c>
      <c r="D61" s="11">
        <f>+[1]Cum_Oport_Conf2!W67</f>
        <v>1</v>
      </c>
      <c r="E61" s="11">
        <f>+[1]Cum_Oport_Conf2!Z67</f>
        <v>1</v>
      </c>
      <c r="F61" s="12">
        <f t="shared" si="1"/>
        <v>1</v>
      </c>
      <c r="G61" s="7">
        <f>+[1]Cum_Oport_Conf2!O67</f>
        <v>1</v>
      </c>
      <c r="H61" s="5">
        <f>+[1]Cum_Oport_Conf2!T67</f>
        <v>0.8</v>
      </c>
      <c r="I61" s="12">
        <f t="shared" si="0"/>
        <v>0.9</v>
      </c>
      <c r="J61" s="38"/>
      <c r="K61" s="13">
        <f>+[1]Cum_Oport_Conf2!AH67</f>
        <v>0.88885329536690993</v>
      </c>
      <c r="L61" s="11">
        <f>+[1]Cum_Oport_Conf2!AI67</f>
        <v>0.51518324607329846</v>
      </c>
      <c r="M61" s="6">
        <f t="shared" si="2"/>
        <v>0.81411928550818768</v>
      </c>
      <c r="N61" s="8">
        <f t="shared" si="3"/>
        <v>0.90423578565245633</v>
      </c>
    </row>
    <row r="62" spans="1:14" x14ac:dyDescent="0.25">
      <c r="A62" s="10" t="s">
        <v>69</v>
      </c>
      <c r="B62" s="5">
        <f>+[1]Cum_Oport_Conf2!N68</f>
        <v>1</v>
      </c>
      <c r="C62" s="5">
        <f>+[1]Cum_Oport_Conf2!S68</f>
        <v>1</v>
      </c>
      <c r="D62" s="11">
        <f>+[1]Cum_Oport_Conf2!W68</f>
        <v>1</v>
      </c>
      <c r="E62" s="11">
        <f>+[1]Cum_Oport_Conf2!Z68</f>
        <v>1</v>
      </c>
      <c r="F62" s="12">
        <f t="shared" si="1"/>
        <v>1</v>
      </c>
      <c r="G62" s="7">
        <f>+[1]Cum_Oport_Conf2!O68</f>
        <v>1</v>
      </c>
      <c r="H62" s="5">
        <f>+[1]Cum_Oport_Conf2!T68</f>
        <v>1</v>
      </c>
      <c r="I62" s="12">
        <f t="shared" si="0"/>
        <v>1</v>
      </c>
      <c r="J62" s="38"/>
      <c r="K62" s="13">
        <f>+[1]Cum_Oport_Conf2!AH68</f>
        <v>1</v>
      </c>
      <c r="L62" s="11">
        <f>+[1]Cum_Oport_Conf2!AI68</f>
        <v>0.83391356821241236</v>
      </c>
      <c r="M62" s="6">
        <f t="shared" si="2"/>
        <v>0.96678271364248247</v>
      </c>
      <c r="N62" s="8">
        <f t="shared" si="3"/>
        <v>0.99003481409274463</v>
      </c>
    </row>
    <row r="63" spans="1:14" x14ac:dyDescent="0.25">
      <c r="A63" s="10" t="s">
        <v>70</v>
      </c>
      <c r="B63" s="5">
        <f>+[1]Cum_Oport_Conf2!N69</f>
        <v>1</v>
      </c>
      <c r="C63" s="5">
        <f>+[1]Cum_Oport_Conf2!S69</f>
        <v>1</v>
      </c>
      <c r="D63" s="11">
        <f>+[1]Cum_Oport_Conf2!W69</f>
        <v>1</v>
      </c>
      <c r="E63" s="11">
        <f>+[1]Cum_Oport_Conf2!Z69</f>
        <v>1</v>
      </c>
      <c r="F63" s="12">
        <f t="shared" si="1"/>
        <v>1</v>
      </c>
      <c r="G63" s="7">
        <f>+[1]Cum_Oport_Conf2!O69</f>
        <v>1</v>
      </c>
      <c r="H63" s="5">
        <f>+[1]Cum_Oport_Conf2!T69</f>
        <v>1</v>
      </c>
      <c r="I63" s="12">
        <f t="shared" si="0"/>
        <v>1</v>
      </c>
      <c r="J63" s="38"/>
      <c r="K63" s="13">
        <f>+[1]Cum_Oport_Conf2!AH69</f>
        <v>1</v>
      </c>
      <c r="L63" s="11">
        <f>+[1]Cum_Oport_Conf2!AI69</f>
        <v>0.73750000000000004</v>
      </c>
      <c r="M63" s="6">
        <f t="shared" si="2"/>
        <v>0.94750000000000001</v>
      </c>
      <c r="N63" s="8">
        <f t="shared" si="3"/>
        <v>0.98424999999999996</v>
      </c>
    </row>
    <row r="64" spans="1:14" x14ac:dyDescent="0.25">
      <c r="A64" s="10" t="s">
        <v>71</v>
      </c>
      <c r="B64" s="5">
        <f>+[1]Cum_Oport_Conf2!N70</f>
        <v>1</v>
      </c>
      <c r="C64" s="5">
        <f>+[1]Cum_Oport_Conf2!S70</f>
        <v>1</v>
      </c>
      <c r="D64" s="11">
        <f>+[1]Cum_Oport_Conf2!W70</f>
        <v>1</v>
      </c>
      <c r="E64" s="11">
        <f>+[1]Cum_Oport_Conf2!Z70</f>
        <v>1</v>
      </c>
      <c r="F64" s="12">
        <f t="shared" si="1"/>
        <v>1</v>
      </c>
      <c r="G64" s="7">
        <f>+[1]Cum_Oport_Conf2!O70</f>
        <v>1</v>
      </c>
      <c r="H64" s="5">
        <f>+[1]Cum_Oport_Conf2!T70</f>
        <v>1</v>
      </c>
      <c r="I64" s="12">
        <f t="shared" si="0"/>
        <v>1</v>
      </c>
      <c r="J64" s="38"/>
      <c r="K64" s="13">
        <f>+[1]Cum_Oport_Conf2!AH70</f>
        <v>1</v>
      </c>
      <c r="L64" s="11">
        <f>+[1]Cum_Oport_Conf2!AI70</f>
        <v>0.89518828451882848</v>
      </c>
      <c r="M64" s="6">
        <f t="shared" si="2"/>
        <v>0.97903765690376576</v>
      </c>
      <c r="N64" s="8">
        <f t="shared" si="3"/>
        <v>0.99371129707112971</v>
      </c>
    </row>
    <row r="65" spans="1:14" x14ac:dyDescent="0.25">
      <c r="A65" s="10" t="s">
        <v>72</v>
      </c>
      <c r="B65" s="5">
        <f>+[1]Cum_Oport_Conf2!N71</f>
        <v>1</v>
      </c>
      <c r="C65" s="5">
        <f>+[1]Cum_Oport_Conf2!S71</f>
        <v>1</v>
      </c>
      <c r="D65" s="11">
        <f>+[1]Cum_Oport_Conf2!W71</f>
        <v>1</v>
      </c>
      <c r="E65" s="11">
        <f>+[1]Cum_Oport_Conf2!Z71</f>
        <v>1</v>
      </c>
      <c r="F65" s="12">
        <f t="shared" si="1"/>
        <v>1</v>
      </c>
      <c r="G65" s="7">
        <f>+[1]Cum_Oport_Conf2!O71</f>
        <v>1</v>
      </c>
      <c r="H65" s="5">
        <f>+[1]Cum_Oport_Conf2!T71</f>
        <v>0.8</v>
      </c>
      <c r="I65" s="12">
        <f t="shared" si="0"/>
        <v>0.9</v>
      </c>
      <c r="J65" s="38"/>
      <c r="K65" s="13">
        <f>+[1]Cum_Oport_Conf2!AH71</f>
        <v>0.86899211518683583</v>
      </c>
      <c r="L65" s="11">
        <f>+[1]Cum_Oport_Conf2!AI71</f>
        <v>1</v>
      </c>
      <c r="M65" s="6">
        <f t="shared" si="2"/>
        <v>0.89519369214946876</v>
      </c>
      <c r="N65" s="8">
        <f t="shared" si="3"/>
        <v>0.92855810764484059</v>
      </c>
    </row>
    <row r="66" spans="1:14" x14ac:dyDescent="0.25">
      <c r="A66" s="10" t="s">
        <v>73</v>
      </c>
      <c r="B66" s="5">
        <f>+[1]Cum_Oport_Conf2!N72</f>
        <v>1</v>
      </c>
      <c r="C66" s="5">
        <f>+[1]Cum_Oport_Conf2!S72</f>
        <v>1</v>
      </c>
      <c r="D66" s="11">
        <f>+[1]Cum_Oport_Conf2!W72</f>
        <v>1</v>
      </c>
      <c r="E66" s="11">
        <f>+[1]Cum_Oport_Conf2!Z72</f>
        <v>1</v>
      </c>
      <c r="F66" s="12">
        <f t="shared" si="1"/>
        <v>1</v>
      </c>
      <c r="G66" s="7">
        <f>+[1]Cum_Oport_Conf2!O72</f>
        <v>1</v>
      </c>
      <c r="H66" s="5">
        <f>+[1]Cum_Oport_Conf2!T72</f>
        <v>1</v>
      </c>
      <c r="I66" s="12">
        <f t="shared" si="0"/>
        <v>1</v>
      </c>
      <c r="J66" s="38"/>
      <c r="K66" s="13">
        <f>+[1]Cum_Oport_Conf2!AH72</f>
        <v>1</v>
      </c>
      <c r="L66" s="11">
        <f>+[1]Cum_Oport_Conf2!AI72</f>
        <v>1</v>
      </c>
      <c r="M66" s="6">
        <f t="shared" si="2"/>
        <v>1</v>
      </c>
      <c r="N66" s="8">
        <f t="shared" si="3"/>
        <v>1</v>
      </c>
    </row>
    <row r="67" spans="1:14" x14ac:dyDescent="0.25">
      <c r="A67" s="10" t="s">
        <v>74</v>
      </c>
      <c r="B67" s="5">
        <f>+[1]Cum_Oport_Conf2!N73</f>
        <v>1</v>
      </c>
      <c r="C67" s="5">
        <f>+[1]Cum_Oport_Conf2!S73</f>
        <v>1</v>
      </c>
      <c r="D67" s="11">
        <f>+[1]Cum_Oport_Conf2!W73</f>
        <v>0.5</v>
      </c>
      <c r="E67" s="11">
        <f>+[1]Cum_Oport_Conf2!Z73</f>
        <v>0.5</v>
      </c>
      <c r="F67" s="12">
        <f t="shared" si="1"/>
        <v>0.75</v>
      </c>
      <c r="G67" s="7">
        <f>+[1]Cum_Oport_Conf2!O73</f>
        <v>1</v>
      </c>
      <c r="H67" s="5">
        <f>+[1]Cum_Oport_Conf2!T73</f>
        <v>0.8</v>
      </c>
      <c r="I67" s="12">
        <f t="shared" si="0"/>
        <v>0.9</v>
      </c>
      <c r="J67" s="38"/>
      <c r="K67" s="13">
        <f>+[1]Cum_Oport_Conf2!AH73</f>
        <v>1</v>
      </c>
      <c r="L67" s="11">
        <f>+[1]Cum_Oport_Conf2!AI73</f>
        <v>0.73399635803333796</v>
      </c>
      <c r="M67" s="6">
        <f t="shared" si="2"/>
        <v>0.94679927160666766</v>
      </c>
      <c r="N67" s="8">
        <f t="shared" si="3"/>
        <v>0.86903978148200023</v>
      </c>
    </row>
    <row r="68" spans="1:14" x14ac:dyDescent="0.25">
      <c r="A68" s="10" t="s">
        <v>75</v>
      </c>
      <c r="B68" s="5">
        <f>+[1]Cum_Oport_Conf2!N74</f>
        <v>1</v>
      </c>
      <c r="C68" s="5">
        <f>+[1]Cum_Oport_Conf2!S74</f>
        <v>1</v>
      </c>
      <c r="D68" s="11">
        <f>+[1]Cum_Oport_Conf2!W74</f>
        <v>1</v>
      </c>
      <c r="E68" s="11">
        <f>+[1]Cum_Oport_Conf2!Z74</f>
        <v>1</v>
      </c>
      <c r="F68" s="12">
        <f t="shared" si="1"/>
        <v>1</v>
      </c>
      <c r="G68" s="7">
        <f>+[1]Cum_Oport_Conf2!O74</f>
        <v>1</v>
      </c>
      <c r="H68" s="5">
        <f>+[1]Cum_Oport_Conf2!T74</f>
        <v>1</v>
      </c>
      <c r="I68" s="12">
        <f t="shared" si="0"/>
        <v>1</v>
      </c>
      <c r="J68" s="38"/>
      <c r="K68" s="13">
        <f>+[1]Cum_Oport_Conf2!AH74</f>
        <v>1</v>
      </c>
      <c r="L68" s="11">
        <f>+[1]Cum_Oport_Conf2!AI74</f>
        <v>0.84710096261473022</v>
      </c>
      <c r="M68" s="6">
        <f t="shared" si="2"/>
        <v>0.96942019252294609</v>
      </c>
      <c r="N68" s="8">
        <f t="shared" si="3"/>
        <v>0.9908260577568837</v>
      </c>
    </row>
    <row r="69" spans="1:14" x14ac:dyDescent="0.25">
      <c r="A69" s="10" t="s">
        <v>76</v>
      </c>
      <c r="B69" s="5">
        <f>+[1]Cum_Oport_Conf2!N75</f>
        <v>1</v>
      </c>
      <c r="C69" s="5">
        <f>+[1]Cum_Oport_Conf2!S75</f>
        <v>1</v>
      </c>
      <c r="D69" s="11">
        <f>+[1]Cum_Oport_Conf2!W75</f>
        <v>0.5</v>
      </c>
      <c r="E69" s="11">
        <f>+[1]Cum_Oport_Conf2!Z75</f>
        <v>0.5</v>
      </c>
      <c r="F69" s="12">
        <f t="shared" si="1"/>
        <v>0.75</v>
      </c>
      <c r="G69" s="7">
        <f>+[1]Cum_Oport_Conf2!O75</f>
        <v>1</v>
      </c>
      <c r="H69" s="5">
        <f>+[1]Cum_Oport_Conf2!T75</f>
        <v>1</v>
      </c>
      <c r="I69" s="12">
        <f t="shared" ref="I69:I100" si="4">AVERAGE(G69:H69)</f>
        <v>1</v>
      </c>
      <c r="J69" s="38"/>
      <c r="K69" s="13">
        <f>+[1]Cum_Oport_Conf2!AH75</f>
        <v>1</v>
      </c>
      <c r="L69" s="11">
        <f>+[1]Cum_Oport_Conf2!AI75</f>
        <v>0.39938537185003076</v>
      </c>
      <c r="M69" s="6">
        <f t="shared" si="2"/>
        <v>0.87987707437000617</v>
      </c>
      <c r="N69" s="8">
        <f t="shared" si="3"/>
        <v>0.88896312231100183</v>
      </c>
    </row>
    <row r="70" spans="1:14" x14ac:dyDescent="0.25">
      <c r="A70" s="10" t="s">
        <v>77</v>
      </c>
      <c r="B70" s="5">
        <f>+[1]Cum_Oport_Conf2!N76</f>
        <v>1</v>
      </c>
      <c r="C70" s="5">
        <f>+[1]Cum_Oport_Conf2!S76</f>
        <v>1</v>
      </c>
      <c r="D70" s="11">
        <f>+[1]Cum_Oport_Conf2!W76</f>
        <v>1</v>
      </c>
      <c r="E70" s="11">
        <f>+[1]Cum_Oport_Conf2!Z76</f>
        <v>1</v>
      </c>
      <c r="F70" s="12">
        <f t="shared" ref="F70:F99" si="5">AVERAGE(B70:E70)</f>
        <v>1</v>
      </c>
      <c r="G70" s="7">
        <f>+[1]Cum_Oport_Conf2!O76</f>
        <v>1</v>
      </c>
      <c r="H70" s="5">
        <f>+[1]Cum_Oport_Conf2!T76</f>
        <v>0.8</v>
      </c>
      <c r="I70" s="12">
        <f t="shared" si="4"/>
        <v>0.9</v>
      </c>
      <c r="J70" s="38"/>
      <c r="K70" s="13">
        <f>+[1]Cum_Oport_Conf2!AH76</f>
        <v>1</v>
      </c>
      <c r="L70" s="11">
        <f>+[1]Cum_Oport_Conf2!AI76</f>
        <v>0.610806577916993</v>
      </c>
      <c r="M70" s="6">
        <f t="shared" ref="M70:M99" si="6">(K70*0.8)+(L70*0.2)</f>
        <v>0.92216131558339864</v>
      </c>
      <c r="N70" s="8">
        <f t="shared" ref="N70:N99" si="7">(F70*0.3)+(I70*0.4)+(M70*0.3)</f>
        <v>0.93664839467501959</v>
      </c>
    </row>
    <row r="71" spans="1:14" x14ac:dyDescent="0.25">
      <c r="A71" s="10" t="s">
        <v>78</v>
      </c>
      <c r="B71" s="5">
        <f>+[1]Cum_Oport_Conf2!N77</f>
        <v>1</v>
      </c>
      <c r="C71" s="5">
        <f>+[1]Cum_Oport_Conf2!S77</f>
        <v>1</v>
      </c>
      <c r="D71" s="11">
        <f>+[1]Cum_Oport_Conf2!W77</f>
        <v>0.5</v>
      </c>
      <c r="E71" s="11">
        <f>+[1]Cum_Oport_Conf2!Z77</f>
        <v>0.5</v>
      </c>
      <c r="F71" s="12">
        <f t="shared" si="5"/>
        <v>0.75</v>
      </c>
      <c r="G71" s="7">
        <f>+[1]Cum_Oport_Conf2!O77</f>
        <v>1</v>
      </c>
      <c r="H71" s="5">
        <f>+[1]Cum_Oport_Conf2!T77</f>
        <v>0.6</v>
      </c>
      <c r="I71" s="12">
        <f t="shared" si="4"/>
        <v>0.8</v>
      </c>
      <c r="J71" s="38" t="str">
        <f>+[1]Proyeccion!J68</f>
        <v>SOBRESTIMÓ</v>
      </c>
      <c r="K71" s="13">
        <f>+[1]Cum_Oport_Conf2!AH77</f>
        <v>1</v>
      </c>
      <c r="L71" s="11">
        <f>+[1]Cum_Oport_Conf2!AI77</f>
        <v>0.81519607843137254</v>
      </c>
      <c r="M71" s="6">
        <f t="shared" si="6"/>
        <v>0.9630392156862746</v>
      </c>
      <c r="N71" s="8">
        <f t="shared" si="7"/>
        <v>0.83391176470588246</v>
      </c>
    </row>
    <row r="72" spans="1:14" x14ac:dyDescent="0.25">
      <c r="A72" s="10" t="s">
        <v>79</v>
      </c>
      <c r="B72" s="5">
        <f>+[1]Cum_Oport_Conf2!N78</f>
        <v>1</v>
      </c>
      <c r="C72" s="5">
        <f>+[1]Cum_Oport_Conf2!S78</f>
        <v>1</v>
      </c>
      <c r="D72" s="11">
        <f>+[1]Cum_Oport_Conf2!W78</f>
        <v>1</v>
      </c>
      <c r="E72" s="11">
        <f>+[1]Cum_Oport_Conf2!Z78</f>
        <v>1</v>
      </c>
      <c r="F72" s="12">
        <f t="shared" si="5"/>
        <v>1</v>
      </c>
      <c r="G72" s="7">
        <f>+[1]Cum_Oport_Conf2!O78</f>
        <v>1</v>
      </c>
      <c r="H72" s="5">
        <f>+[1]Cum_Oport_Conf2!T78</f>
        <v>0.8</v>
      </c>
      <c r="I72" s="12">
        <f t="shared" si="4"/>
        <v>0.9</v>
      </c>
      <c r="J72" s="38"/>
      <c r="K72" s="13">
        <f>+[1]Cum_Oport_Conf2!AH78</f>
        <v>1</v>
      </c>
      <c r="L72" s="11">
        <f>+[1]Cum_Oport_Conf2!AI78</f>
        <v>1</v>
      </c>
      <c r="M72" s="6">
        <f t="shared" si="6"/>
        <v>1</v>
      </c>
      <c r="N72" s="8">
        <f t="shared" si="7"/>
        <v>0.96</v>
      </c>
    </row>
    <row r="73" spans="1:14" x14ac:dyDescent="0.25">
      <c r="A73" s="10" t="s">
        <v>80</v>
      </c>
      <c r="B73" s="5">
        <f>+[1]Cum_Oport_Conf2!N79</f>
        <v>1</v>
      </c>
      <c r="C73" s="5">
        <f>+[1]Cum_Oport_Conf2!S79</f>
        <v>1</v>
      </c>
      <c r="D73" s="11">
        <f>+[1]Cum_Oport_Conf2!W79</f>
        <v>1</v>
      </c>
      <c r="E73" s="11">
        <f>+[1]Cum_Oport_Conf2!Z79</f>
        <v>1</v>
      </c>
      <c r="F73" s="12">
        <f t="shared" si="5"/>
        <v>1</v>
      </c>
      <c r="G73" s="7">
        <f>+[1]Cum_Oport_Conf2!O79</f>
        <v>1</v>
      </c>
      <c r="H73" s="5">
        <f>+[1]Cum_Oport_Conf2!T79</f>
        <v>0.8</v>
      </c>
      <c r="I73" s="12">
        <f t="shared" si="4"/>
        <v>0.9</v>
      </c>
      <c r="J73" s="38"/>
      <c r="K73" s="13">
        <f>+[1]Cum_Oport_Conf2!AH79</f>
        <v>1</v>
      </c>
      <c r="L73" s="11">
        <f>+[1]Cum_Oport_Conf2!AI79</f>
        <v>0.63298302344381563</v>
      </c>
      <c r="M73" s="6">
        <f t="shared" si="6"/>
        <v>0.92659660468876315</v>
      </c>
      <c r="N73" s="8">
        <f t="shared" si="7"/>
        <v>0.93797898140662894</v>
      </c>
    </row>
    <row r="74" spans="1:14" x14ac:dyDescent="0.25">
      <c r="A74" s="10" t="s">
        <v>81</v>
      </c>
      <c r="B74" s="5">
        <f>+[1]Cum_Oport_Conf2!N80</f>
        <v>1</v>
      </c>
      <c r="C74" s="5">
        <f>+[1]Cum_Oport_Conf2!S80</f>
        <v>1</v>
      </c>
      <c r="D74" s="11">
        <f>+[1]Cum_Oport_Conf2!W80</f>
        <v>1</v>
      </c>
      <c r="E74" s="11">
        <f>+[1]Cum_Oport_Conf2!Z80</f>
        <v>1</v>
      </c>
      <c r="F74" s="12">
        <f t="shared" si="5"/>
        <v>1</v>
      </c>
      <c r="G74" s="7">
        <f>+[1]Cum_Oport_Conf2!O80</f>
        <v>1</v>
      </c>
      <c r="H74" s="5">
        <f>+[1]Cum_Oport_Conf2!T80</f>
        <v>1</v>
      </c>
      <c r="I74" s="12">
        <f t="shared" si="4"/>
        <v>1</v>
      </c>
      <c r="J74" s="38"/>
      <c r="K74" s="13">
        <f>+[1]Cum_Oport_Conf2!AH80</f>
        <v>1</v>
      </c>
      <c r="L74" s="11">
        <f>+[1]Cum_Oport_Conf2!AI80</f>
        <v>1</v>
      </c>
      <c r="M74" s="6">
        <f t="shared" si="6"/>
        <v>1</v>
      </c>
      <c r="N74" s="8">
        <f t="shared" si="7"/>
        <v>1</v>
      </c>
    </row>
    <row r="75" spans="1:14" x14ac:dyDescent="0.25">
      <c r="A75" s="10" t="s">
        <v>82</v>
      </c>
      <c r="B75" s="5">
        <f>+[1]Cum_Oport_Conf2!N81</f>
        <v>1</v>
      </c>
      <c r="C75" s="5">
        <f>+[1]Cum_Oport_Conf2!S81</f>
        <v>1</v>
      </c>
      <c r="D75" s="11">
        <f>+[1]Cum_Oport_Conf2!W81</f>
        <v>1</v>
      </c>
      <c r="E75" s="11">
        <f>+[1]Cum_Oport_Conf2!Z81</f>
        <v>1</v>
      </c>
      <c r="F75" s="12">
        <f t="shared" si="5"/>
        <v>1</v>
      </c>
      <c r="G75" s="7">
        <f>+[1]Cum_Oport_Conf2!O81</f>
        <v>1</v>
      </c>
      <c r="H75" s="5">
        <f>+[1]Cum_Oport_Conf2!T81</f>
        <v>0.8</v>
      </c>
      <c r="I75" s="12">
        <f t="shared" si="4"/>
        <v>0.9</v>
      </c>
      <c r="J75" s="38"/>
      <c r="K75" s="13">
        <f>+[1]Cum_Oport_Conf2!AH81</f>
        <v>1</v>
      </c>
      <c r="L75" s="11">
        <f>+[1]Cum_Oport_Conf2!AI81</f>
        <v>0.62278244631185808</v>
      </c>
      <c r="M75" s="6">
        <f t="shared" si="6"/>
        <v>0.92455648926237166</v>
      </c>
      <c r="N75" s="8">
        <f t="shared" si="7"/>
        <v>0.93736694677871157</v>
      </c>
    </row>
    <row r="76" spans="1:14" x14ac:dyDescent="0.25">
      <c r="A76" s="10" t="s">
        <v>83</v>
      </c>
      <c r="B76" s="5">
        <f>+[1]Cum_Oport_Conf2!N82</f>
        <v>1</v>
      </c>
      <c r="C76" s="5">
        <f>+[1]Cum_Oport_Conf2!S82</f>
        <v>1</v>
      </c>
      <c r="D76" s="11">
        <f>+[1]Cum_Oport_Conf2!W82</f>
        <v>0.5</v>
      </c>
      <c r="E76" s="11">
        <f>+[1]Cum_Oport_Conf2!Z82</f>
        <v>0.5</v>
      </c>
      <c r="F76" s="12">
        <f t="shared" si="5"/>
        <v>0.75</v>
      </c>
      <c r="G76" s="7">
        <f>+[1]Cum_Oport_Conf2!O82</f>
        <v>1</v>
      </c>
      <c r="H76" s="5">
        <f>+[1]Cum_Oport_Conf2!T82</f>
        <v>0.6</v>
      </c>
      <c r="I76" s="12">
        <f t="shared" si="4"/>
        <v>0.8</v>
      </c>
      <c r="J76" s="38" t="str">
        <f>+[1]Proyeccion!J73</f>
        <v>SOBRESTIMÓ</v>
      </c>
      <c r="K76" s="13">
        <f>+[1]Cum_Oport_Conf2!AH82</f>
        <v>1</v>
      </c>
      <c r="L76" s="11">
        <f>+[1]Cum_Oport_Conf2!AI82</f>
        <v>1</v>
      </c>
      <c r="M76" s="6">
        <f t="shared" si="6"/>
        <v>1</v>
      </c>
      <c r="N76" s="8">
        <f t="shared" si="7"/>
        <v>0.84499999999999997</v>
      </c>
    </row>
    <row r="77" spans="1:14" x14ac:dyDescent="0.25">
      <c r="A77" s="10" t="s">
        <v>84</v>
      </c>
      <c r="B77" s="5">
        <f>+[1]Cum_Oport_Conf2!N83</f>
        <v>1</v>
      </c>
      <c r="C77" s="5">
        <f>+[1]Cum_Oport_Conf2!S83</f>
        <v>1</v>
      </c>
      <c r="D77" s="11">
        <f>+[1]Cum_Oport_Conf2!W83</f>
        <v>1</v>
      </c>
      <c r="E77" s="11">
        <f>+[1]Cum_Oport_Conf2!Z83</f>
        <v>1</v>
      </c>
      <c r="F77" s="12">
        <f t="shared" si="5"/>
        <v>1</v>
      </c>
      <c r="G77" s="7">
        <f>+[1]Cum_Oport_Conf2!O83</f>
        <v>1</v>
      </c>
      <c r="H77" s="5">
        <f>+[1]Cum_Oport_Conf2!T83</f>
        <v>0.6</v>
      </c>
      <c r="I77" s="12">
        <f t="shared" si="4"/>
        <v>0.8</v>
      </c>
      <c r="J77" s="38" t="str">
        <f>+[1]Proyeccion!J74</f>
        <v>SOBRESTIMÓ</v>
      </c>
      <c r="K77" s="13">
        <f>+[1]Cum_Oport_Conf2!AH83</f>
        <v>0.88355148342059342</v>
      </c>
      <c r="L77" s="11">
        <f>+[1]Cum_Oport_Conf2!AI83</f>
        <v>1</v>
      </c>
      <c r="M77" s="6">
        <f t="shared" si="6"/>
        <v>0.90684118673647474</v>
      </c>
      <c r="N77" s="8">
        <f t="shared" si="7"/>
        <v>0.89205235602094257</v>
      </c>
    </row>
    <row r="78" spans="1:14" x14ac:dyDescent="0.25">
      <c r="A78" s="10" t="s">
        <v>85</v>
      </c>
      <c r="B78" s="5">
        <f>+[1]Cum_Oport_Conf2!N84</f>
        <v>1</v>
      </c>
      <c r="C78" s="5">
        <f>+[1]Cum_Oport_Conf2!S84</f>
        <v>1</v>
      </c>
      <c r="D78" s="11">
        <f>+[1]Cum_Oport_Conf2!W84</f>
        <v>1</v>
      </c>
      <c r="E78" s="11">
        <f>+[1]Cum_Oport_Conf2!Z84</f>
        <v>1</v>
      </c>
      <c r="F78" s="12">
        <f t="shared" si="5"/>
        <v>1</v>
      </c>
      <c r="G78" s="7">
        <f>+[1]Cum_Oport_Conf2!O84</f>
        <v>1</v>
      </c>
      <c r="H78" s="5">
        <f>+[1]Cum_Oport_Conf2!T84</f>
        <v>1</v>
      </c>
      <c r="I78" s="12">
        <f t="shared" si="4"/>
        <v>1</v>
      </c>
      <c r="J78" s="38"/>
      <c r="K78" s="13">
        <f>+[1]Cum_Oport_Conf2!AH84</f>
        <v>0.86346283404446444</v>
      </c>
      <c r="L78" s="11">
        <f>+[1]Cum_Oport_Conf2!AI84</f>
        <v>0.65331083930830869</v>
      </c>
      <c r="M78" s="6">
        <f t="shared" si="6"/>
        <v>0.82143243509723329</v>
      </c>
      <c r="N78" s="8">
        <f t="shared" si="7"/>
        <v>0.9464297305291699</v>
      </c>
    </row>
    <row r="79" spans="1:14" x14ac:dyDescent="0.25">
      <c r="A79" s="10" t="s">
        <v>86</v>
      </c>
      <c r="B79" s="5">
        <f>+[1]Cum_Oport_Conf2!N85</f>
        <v>1</v>
      </c>
      <c r="C79" s="5">
        <f>+[1]Cum_Oport_Conf2!S85</f>
        <v>1</v>
      </c>
      <c r="D79" s="11">
        <f>+[1]Cum_Oport_Conf2!W85</f>
        <v>1</v>
      </c>
      <c r="E79" s="11">
        <f>+[1]Cum_Oport_Conf2!Z85</f>
        <v>1</v>
      </c>
      <c r="F79" s="12">
        <f t="shared" si="5"/>
        <v>1</v>
      </c>
      <c r="G79" s="7">
        <f>+[1]Cum_Oport_Conf2!O85</f>
        <v>1</v>
      </c>
      <c r="H79" s="5">
        <f>+[1]Cum_Oport_Conf2!T85</f>
        <v>0.6</v>
      </c>
      <c r="I79" s="12">
        <f t="shared" si="4"/>
        <v>0.8</v>
      </c>
      <c r="J79" s="38" t="str">
        <f>+[1]Proyeccion!J76</f>
        <v>SOBRESTIMÓ</v>
      </c>
      <c r="K79" s="13">
        <f>+[1]Cum_Oport_Conf2!AH85</f>
        <v>1</v>
      </c>
      <c r="L79" s="11">
        <f>+[1]Cum_Oport_Conf2!AI85</f>
        <v>1</v>
      </c>
      <c r="M79" s="6">
        <f t="shared" si="6"/>
        <v>1</v>
      </c>
      <c r="N79" s="8">
        <f t="shared" si="7"/>
        <v>0.92000000000000015</v>
      </c>
    </row>
    <row r="80" spans="1:14" x14ac:dyDescent="0.25">
      <c r="A80" s="10" t="s">
        <v>87</v>
      </c>
      <c r="B80" s="5">
        <f>+[1]Cum_Oport_Conf2!N86</f>
        <v>1</v>
      </c>
      <c r="C80" s="5">
        <f>+[1]Cum_Oport_Conf2!S86</f>
        <v>1</v>
      </c>
      <c r="D80" s="11">
        <f>+[1]Cum_Oport_Conf2!W86</f>
        <v>0.5</v>
      </c>
      <c r="E80" s="11">
        <f>+[1]Cum_Oport_Conf2!Z86</f>
        <v>0.5</v>
      </c>
      <c r="F80" s="12">
        <f t="shared" si="5"/>
        <v>0.75</v>
      </c>
      <c r="G80" s="7">
        <f>+[1]Cum_Oport_Conf2!O86</f>
        <v>1</v>
      </c>
      <c r="H80" s="5">
        <f>+[1]Cum_Oport_Conf2!T86</f>
        <v>1</v>
      </c>
      <c r="I80" s="12">
        <f t="shared" si="4"/>
        <v>1</v>
      </c>
      <c r="J80" s="38"/>
      <c r="K80" s="13">
        <f>+[1]Cum_Oport_Conf2!AH86</f>
        <v>1</v>
      </c>
      <c r="L80" s="11">
        <f>+[1]Cum_Oport_Conf2!AI86</f>
        <v>0.80198601946821713</v>
      </c>
      <c r="M80" s="6">
        <f t="shared" si="6"/>
        <v>0.96039720389364347</v>
      </c>
      <c r="N80" s="8">
        <f t="shared" si="7"/>
        <v>0.91311916116809311</v>
      </c>
    </row>
    <row r="81" spans="1:14" x14ac:dyDescent="0.25">
      <c r="A81" s="10" t="s">
        <v>88</v>
      </c>
      <c r="B81" s="5">
        <f>+[1]Cum_Oport_Conf2!N87</f>
        <v>1</v>
      </c>
      <c r="C81" s="5">
        <f>+[1]Cum_Oport_Conf2!S87</f>
        <v>1</v>
      </c>
      <c r="D81" s="11">
        <f>+[1]Cum_Oport_Conf2!W87</f>
        <v>1</v>
      </c>
      <c r="E81" s="11">
        <f>+[1]Cum_Oport_Conf2!Z87</f>
        <v>1</v>
      </c>
      <c r="F81" s="12">
        <f t="shared" si="5"/>
        <v>1</v>
      </c>
      <c r="G81" s="7">
        <f>+[1]Cum_Oport_Conf2!O87</f>
        <v>1</v>
      </c>
      <c r="H81" s="5">
        <f>+[1]Cum_Oport_Conf2!T87</f>
        <v>1</v>
      </c>
      <c r="I81" s="12">
        <f t="shared" si="4"/>
        <v>1</v>
      </c>
      <c r="J81" s="38"/>
      <c r="K81" s="13">
        <f>+[1]Cum_Oport_Conf2!AH87</f>
        <v>1</v>
      </c>
      <c r="L81" s="11">
        <f>+[1]Cum_Oport_Conf2!AI87</f>
        <v>0.82059637257915774</v>
      </c>
      <c r="M81" s="6">
        <f t="shared" si="6"/>
        <v>0.96411927451583157</v>
      </c>
      <c r="N81" s="8">
        <f t="shared" si="7"/>
        <v>0.9892357823547494</v>
      </c>
    </row>
    <row r="82" spans="1:14" x14ac:dyDescent="0.25">
      <c r="A82" s="10" t="s">
        <v>89</v>
      </c>
      <c r="B82" s="5">
        <f>+[1]Cum_Oport_Conf2!N88</f>
        <v>1</v>
      </c>
      <c r="C82" s="5">
        <f>+[1]Cum_Oport_Conf2!S88</f>
        <v>1</v>
      </c>
      <c r="D82" s="11">
        <f>+[1]Cum_Oport_Conf2!W88</f>
        <v>1</v>
      </c>
      <c r="E82" s="11">
        <f>+[1]Cum_Oport_Conf2!Z88</f>
        <v>1</v>
      </c>
      <c r="F82" s="12">
        <f t="shared" si="5"/>
        <v>1</v>
      </c>
      <c r="G82" s="7">
        <f>+[1]Cum_Oport_Conf2!O88</f>
        <v>1</v>
      </c>
      <c r="H82" s="5">
        <f>+[1]Cum_Oport_Conf2!T88</f>
        <v>0.6</v>
      </c>
      <c r="I82" s="12">
        <f t="shared" si="4"/>
        <v>0.8</v>
      </c>
      <c r="J82" s="38" t="str">
        <f>+[1]Proyeccion!J79</f>
        <v>SOBRESTIMÓ</v>
      </c>
      <c r="K82" s="13">
        <f>+[1]Cum_Oport_Conf2!AH88</f>
        <v>0.75918041194079688</v>
      </c>
      <c r="L82" s="11">
        <f>+[1]Cum_Oport_Conf2!AI88</f>
        <v>0.79202286538263467</v>
      </c>
      <c r="M82" s="6">
        <f t="shared" si="6"/>
        <v>0.7657489026291644</v>
      </c>
      <c r="N82" s="8">
        <f t="shared" si="7"/>
        <v>0.84972467078874936</v>
      </c>
    </row>
    <row r="83" spans="1:14" x14ac:dyDescent="0.25">
      <c r="A83" s="10" t="s">
        <v>90</v>
      </c>
      <c r="B83" s="5">
        <f>+[1]Cum_Oport_Conf2!N89</f>
        <v>1</v>
      </c>
      <c r="C83" s="5">
        <f>+[1]Cum_Oport_Conf2!S89</f>
        <v>1</v>
      </c>
      <c r="D83" s="11">
        <f>+[1]Cum_Oport_Conf2!W89</f>
        <v>0.5</v>
      </c>
      <c r="E83" s="11">
        <f>+[1]Cum_Oport_Conf2!Z89</f>
        <v>0.5</v>
      </c>
      <c r="F83" s="12">
        <f t="shared" si="5"/>
        <v>0.75</v>
      </c>
      <c r="G83" s="7">
        <f>+[1]Cum_Oport_Conf2!O89</f>
        <v>1</v>
      </c>
      <c r="H83" s="5">
        <f>+[1]Cum_Oport_Conf2!T89</f>
        <v>0.2</v>
      </c>
      <c r="I83" s="12">
        <f t="shared" si="4"/>
        <v>0.6</v>
      </c>
      <c r="J83" s="38" t="str">
        <f>+[1]Proyeccion!J80</f>
        <v>SUBESTIMÓ</v>
      </c>
      <c r="K83" s="13">
        <f>+[1]Cum_Oport_Conf2!AH89</f>
        <v>0.89396332998228734</v>
      </c>
      <c r="L83" s="11">
        <f>+[1]Cum_Oport_Conf2!AI89</f>
        <v>0.67159368748610804</v>
      </c>
      <c r="M83" s="6">
        <f t="shared" si="6"/>
        <v>0.84948940148305163</v>
      </c>
      <c r="N83" s="8">
        <f t="shared" si="7"/>
        <v>0.71984682044491544</v>
      </c>
    </row>
    <row r="84" spans="1:14" x14ac:dyDescent="0.25">
      <c r="A84" s="10" t="s">
        <v>91</v>
      </c>
      <c r="B84" s="5">
        <f>+[1]Cum_Oport_Conf2!N90</f>
        <v>1</v>
      </c>
      <c r="C84" s="5">
        <f>+[1]Cum_Oport_Conf2!S90</f>
        <v>1</v>
      </c>
      <c r="D84" s="11">
        <f>+[1]Cum_Oport_Conf2!W90</f>
        <v>0.5</v>
      </c>
      <c r="E84" s="11">
        <f>+[1]Cum_Oport_Conf2!Z90</f>
        <v>0.5</v>
      </c>
      <c r="F84" s="12">
        <f t="shared" si="5"/>
        <v>0.75</v>
      </c>
      <c r="G84" s="7">
        <f>+[1]Cum_Oport_Conf2!O90</f>
        <v>1</v>
      </c>
      <c r="H84" s="5">
        <f>+[1]Cum_Oport_Conf2!T90</f>
        <v>1</v>
      </c>
      <c r="I84" s="12">
        <f t="shared" si="4"/>
        <v>1</v>
      </c>
      <c r="J84" s="38"/>
      <c r="K84" s="13">
        <f>+[1]Cum_Oport_Conf2!AH90</f>
        <v>0.82717220347936748</v>
      </c>
      <c r="L84" s="11">
        <f>+[1]Cum_Oport_Conf2!AI90</f>
        <v>1</v>
      </c>
      <c r="M84" s="6">
        <f t="shared" si="6"/>
        <v>0.86173776278349412</v>
      </c>
      <c r="N84" s="8">
        <f t="shared" si="7"/>
        <v>0.8835213288350483</v>
      </c>
    </row>
    <row r="85" spans="1:14" x14ac:dyDescent="0.25">
      <c r="A85" s="10" t="s">
        <v>92</v>
      </c>
      <c r="B85" s="5">
        <f>+[1]Cum_Oport_Conf2!N91</f>
        <v>1</v>
      </c>
      <c r="C85" s="5">
        <f>+[1]Cum_Oport_Conf2!S91</f>
        <v>1</v>
      </c>
      <c r="D85" s="11">
        <f>+[1]Cum_Oport_Conf2!W91</f>
        <v>1</v>
      </c>
      <c r="E85" s="11">
        <f>+[1]Cum_Oport_Conf2!Z91</f>
        <v>1</v>
      </c>
      <c r="F85" s="12">
        <f t="shared" si="5"/>
        <v>1</v>
      </c>
      <c r="G85" s="7">
        <f>+[1]Cum_Oport_Conf2!O91</f>
        <v>1</v>
      </c>
      <c r="H85" s="5">
        <f>+[1]Cum_Oport_Conf2!T91</f>
        <v>1</v>
      </c>
      <c r="I85" s="12">
        <f t="shared" si="4"/>
        <v>1</v>
      </c>
      <c r="J85" s="38"/>
      <c r="K85" s="13">
        <f>+[1]Cum_Oport_Conf2!AH91</f>
        <v>1</v>
      </c>
      <c r="L85" s="11">
        <f>+[1]Cum_Oport_Conf2!AI91</f>
        <v>1</v>
      </c>
      <c r="M85" s="6">
        <f t="shared" si="6"/>
        <v>1</v>
      </c>
      <c r="N85" s="8">
        <f t="shared" si="7"/>
        <v>1</v>
      </c>
    </row>
    <row r="86" spans="1:14" x14ac:dyDescent="0.25">
      <c r="A86" s="10" t="s">
        <v>93</v>
      </c>
      <c r="B86" s="5">
        <f>+[1]Cum_Oport_Conf2!N92</f>
        <v>1</v>
      </c>
      <c r="C86" s="5">
        <f>+[1]Cum_Oport_Conf2!S92</f>
        <v>1</v>
      </c>
      <c r="D86" s="11">
        <f>+[1]Cum_Oport_Conf2!W92</f>
        <v>1</v>
      </c>
      <c r="E86" s="11">
        <f>+[1]Cum_Oport_Conf2!Z92</f>
        <v>1</v>
      </c>
      <c r="F86" s="12">
        <f t="shared" si="5"/>
        <v>1</v>
      </c>
      <c r="G86" s="7">
        <f>+[1]Cum_Oport_Conf2!O92</f>
        <v>1</v>
      </c>
      <c r="H86" s="5">
        <f>+[1]Cum_Oport_Conf2!T92</f>
        <v>1</v>
      </c>
      <c r="I86" s="12">
        <f t="shared" si="4"/>
        <v>1</v>
      </c>
      <c r="J86" s="38"/>
      <c r="K86" s="13">
        <f>+[1]Cum_Oport_Conf2!AH92</f>
        <v>1</v>
      </c>
      <c r="L86" s="11">
        <f>+[1]Cum_Oport_Conf2!AI92</f>
        <v>0.78069972196478221</v>
      </c>
      <c r="M86" s="6">
        <f t="shared" si="6"/>
        <v>0.95613994439295646</v>
      </c>
      <c r="N86" s="8">
        <f t="shared" si="7"/>
        <v>0.98684198331788686</v>
      </c>
    </row>
    <row r="87" spans="1:14" x14ac:dyDescent="0.25">
      <c r="A87" s="10" t="s">
        <v>94</v>
      </c>
      <c r="B87" s="5">
        <f>+[1]Cum_Oport_Conf2!N93</f>
        <v>1</v>
      </c>
      <c r="C87" s="5">
        <f>+[1]Cum_Oport_Conf2!S93</f>
        <v>1</v>
      </c>
      <c r="D87" s="11">
        <f>+[1]Cum_Oport_Conf2!W93</f>
        <v>1</v>
      </c>
      <c r="E87" s="11">
        <f>+[1]Cum_Oport_Conf2!Z93</f>
        <v>1</v>
      </c>
      <c r="F87" s="12">
        <f t="shared" si="5"/>
        <v>1</v>
      </c>
      <c r="G87" s="7">
        <f>+[1]Cum_Oport_Conf2!O93</f>
        <v>1</v>
      </c>
      <c r="H87" s="5">
        <f>+[1]Cum_Oport_Conf2!T93</f>
        <v>1</v>
      </c>
      <c r="I87" s="12">
        <f t="shared" si="4"/>
        <v>1</v>
      </c>
      <c r="J87" s="38"/>
      <c r="K87" s="13">
        <f>+[1]Cum_Oport_Conf2!AH93</f>
        <v>1</v>
      </c>
      <c r="L87" s="11">
        <f>+[1]Cum_Oport_Conf2!AI93</f>
        <v>1</v>
      </c>
      <c r="M87" s="6">
        <f t="shared" si="6"/>
        <v>1</v>
      </c>
      <c r="N87" s="8">
        <f t="shared" si="7"/>
        <v>1</v>
      </c>
    </row>
    <row r="88" spans="1:14" x14ac:dyDescent="0.25">
      <c r="A88" s="10" t="s">
        <v>95</v>
      </c>
      <c r="B88" s="5">
        <f>+[1]Cum_Oport_Conf2!N94</f>
        <v>1</v>
      </c>
      <c r="C88" s="5">
        <f>+[1]Cum_Oport_Conf2!S94</f>
        <v>0</v>
      </c>
      <c r="D88" s="11">
        <f>+[1]Cum_Oport_Conf2!W94</f>
        <v>0.5</v>
      </c>
      <c r="E88" s="11">
        <f>+[1]Cum_Oport_Conf2!Z94</f>
        <v>0.5</v>
      </c>
      <c r="F88" s="12">
        <f t="shared" si="5"/>
        <v>0.5</v>
      </c>
      <c r="G88" s="7">
        <f>+[1]Cum_Oport_Conf2!O94</f>
        <v>1</v>
      </c>
      <c r="H88" s="5">
        <f>+[1]Cum_Oport_Conf2!T94</f>
        <v>1</v>
      </c>
      <c r="I88" s="12">
        <f t="shared" si="4"/>
        <v>1</v>
      </c>
      <c r="J88" s="38"/>
      <c r="K88" s="13">
        <f>+[1]Cum_Oport_Conf2!AH94</f>
        <v>0.82430253949589394</v>
      </c>
      <c r="L88" s="11">
        <f>+[1]Cum_Oport_Conf2!AI94</f>
        <v>0.57250396196513476</v>
      </c>
      <c r="M88" s="6">
        <f t="shared" si="6"/>
        <v>0.77394282398974212</v>
      </c>
      <c r="N88" s="8">
        <f t="shared" si="7"/>
        <v>0.78218284719692266</v>
      </c>
    </row>
    <row r="89" spans="1:14" x14ac:dyDescent="0.25">
      <c r="A89" s="10" t="s">
        <v>96</v>
      </c>
      <c r="B89" s="5">
        <f>+[1]Cum_Oport_Conf2!N95</f>
        <v>1</v>
      </c>
      <c r="C89" s="5">
        <f>+[1]Cum_Oport_Conf2!S95</f>
        <v>1</v>
      </c>
      <c r="D89" s="11">
        <f>+[1]Cum_Oport_Conf2!W95</f>
        <v>1</v>
      </c>
      <c r="E89" s="11">
        <f>+[1]Cum_Oport_Conf2!Z95</f>
        <v>1</v>
      </c>
      <c r="F89" s="12">
        <f t="shared" si="5"/>
        <v>1</v>
      </c>
      <c r="G89" s="7">
        <f>+[1]Cum_Oport_Conf2!O95</f>
        <v>1</v>
      </c>
      <c r="H89" s="5">
        <f>+[1]Cum_Oport_Conf2!T95</f>
        <v>0.6</v>
      </c>
      <c r="I89" s="12">
        <f t="shared" si="4"/>
        <v>0.8</v>
      </c>
      <c r="J89" s="38" t="str">
        <f>+[1]Proyeccion!J86</f>
        <v>SOBRESTIMÓ</v>
      </c>
      <c r="K89" s="13">
        <f>+[1]Cum_Oport_Conf2!AH95</f>
        <v>1</v>
      </c>
      <c r="L89" s="11">
        <f>+[1]Cum_Oport_Conf2!AI95</f>
        <v>0.70678102385419461</v>
      </c>
      <c r="M89" s="6">
        <f t="shared" si="6"/>
        <v>0.94135620477083903</v>
      </c>
      <c r="N89" s="8">
        <f t="shared" si="7"/>
        <v>0.90240686143125182</v>
      </c>
    </row>
    <row r="90" spans="1:14" x14ac:dyDescent="0.25">
      <c r="A90" s="10" t="s">
        <v>97</v>
      </c>
      <c r="B90" s="5">
        <f>+[1]Cum_Oport_Conf2!N96</f>
        <v>1</v>
      </c>
      <c r="C90" s="5">
        <f>+[1]Cum_Oport_Conf2!S96</f>
        <v>1</v>
      </c>
      <c r="D90" s="11">
        <f>+[1]Cum_Oport_Conf2!W96</f>
        <v>0.5</v>
      </c>
      <c r="E90" s="11">
        <f>+[1]Cum_Oport_Conf2!Z96</f>
        <v>0.5</v>
      </c>
      <c r="F90" s="12">
        <f t="shared" si="5"/>
        <v>0.75</v>
      </c>
      <c r="G90" s="7">
        <f>+[1]Cum_Oport_Conf2!O96</f>
        <v>0.9</v>
      </c>
      <c r="H90" s="5">
        <f>+[1]Cum_Oport_Conf2!T96</f>
        <v>1</v>
      </c>
      <c r="I90" s="12">
        <f t="shared" si="4"/>
        <v>0.95</v>
      </c>
      <c r="J90" s="38"/>
      <c r="K90" s="13">
        <f>+[1]Cum_Oport_Conf2!AH96</f>
        <v>1</v>
      </c>
      <c r="L90" s="11">
        <f>+[1]Cum_Oport_Conf2!AI96</f>
        <v>0.85483870967741937</v>
      </c>
      <c r="M90" s="6">
        <f t="shared" si="6"/>
        <v>0.97096774193548396</v>
      </c>
      <c r="N90" s="8">
        <f t="shared" si="7"/>
        <v>0.89629032258064512</v>
      </c>
    </row>
    <row r="91" spans="1:14" x14ac:dyDescent="0.25">
      <c r="A91" s="10" t="s">
        <v>98</v>
      </c>
      <c r="B91" s="5">
        <f>+[1]Cum_Oport_Conf2!N97</f>
        <v>1</v>
      </c>
      <c r="C91" s="5">
        <f>+[1]Cum_Oport_Conf2!S97</f>
        <v>1</v>
      </c>
      <c r="D91" s="11">
        <f>+[1]Cum_Oport_Conf2!W97</f>
        <v>1</v>
      </c>
      <c r="E91" s="11">
        <f>+[1]Cum_Oport_Conf2!Z97</f>
        <v>1</v>
      </c>
      <c r="F91" s="12">
        <f t="shared" si="5"/>
        <v>1</v>
      </c>
      <c r="G91" s="7">
        <f>+[1]Cum_Oport_Conf2!O97</f>
        <v>1</v>
      </c>
      <c r="H91" s="5">
        <f>+[1]Cum_Oport_Conf2!T97</f>
        <v>1</v>
      </c>
      <c r="I91" s="12">
        <f t="shared" si="4"/>
        <v>1</v>
      </c>
      <c r="J91" s="38"/>
      <c r="K91" s="13">
        <f>+[1]Cum_Oport_Conf2!AH97</f>
        <v>1</v>
      </c>
      <c r="L91" s="11">
        <f>+[1]Cum_Oport_Conf2!AI97</f>
        <v>0</v>
      </c>
      <c r="M91" s="6">
        <f t="shared" si="6"/>
        <v>0.8</v>
      </c>
      <c r="N91" s="8">
        <f t="shared" si="7"/>
        <v>0.94</v>
      </c>
    </row>
    <row r="92" spans="1:14" x14ac:dyDescent="0.25">
      <c r="A92" s="10" t="s">
        <v>99</v>
      </c>
      <c r="B92" s="5">
        <f>+[1]Cum_Oport_Conf2!N98</f>
        <v>1</v>
      </c>
      <c r="C92" s="5">
        <f>+[1]Cum_Oport_Conf2!S98</f>
        <v>1</v>
      </c>
      <c r="D92" s="11">
        <f>+[1]Cum_Oport_Conf2!W98</f>
        <v>1</v>
      </c>
      <c r="E92" s="11">
        <f>+[1]Cum_Oport_Conf2!Z98</f>
        <v>1</v>
      </c>
      <c r="F92" s="12">
        <f t="shared" si="5"/>
        <v>1</v>
      </c>
      <c r="G92" s="7">
        <f>+[1]Cum_Oport_Conf2!O98</f>
        <v>1</v>
      </c>
      <c r="H92" s="5">
        <f>+[1]Cum_Oport_Conf2!T98</f>
        <v>1</v>
      </c>
      <c r="I92" s="12">
        <f t="shared" si="4"/>
        <v>1</v>
      </c>
      <c r="J92" s="38"/>
      <c r="K92" s="13">
        <f>+[1]Cum_Oport_Conf2!AH98</f>
        <v>1</v>
      </c>
      <c r="L92" s="11">
        <f>+[1]Cum_Oport_Conf2!AI98</f>
        <v>0.8872962030856768</v>
      </c>
      <c r="M92" s="6">
        <f t="shared" si="6"/>
        <v>0.97745924061713541</v>
      </c>
      <c r="N92" s="8">
        <f t="shared" si="7"/>
        <v>0.99323777218514064</v>
      </c>
    </row>
    <row r="93" spans="1:14" x14ac:dyDescent="0.25">
      <c r="A93" s="10" t="s">
        <v>100</v>
      </c>
      <c r="B93" s="5">
        <f>+[1]Cum_Oport_Conf2!N99</f>
        <v>1</v>
      </c>
      <c r="C93" s="5">
        <f>+[1]Cum_Oport_Conf2!S99</f>
        <v>1</v>
      </c>
      <c r="D93" s="11">
        <f>+[1]Cum_Oport_Conf2!W99</f>
        <v>0.5</v>
      </c>
      <c r="E93" s="11">
        <f>+[1]Cum_Oport_Conf2!Z99</f>
        <v>0.5</v>
      </c>
      <c r="F93" s="12">
        <f t="shared" si="5"/>
        <v>0.75</v>
      </c>
      <c r="G93" s="7">
        <f>+[1]Cum_Oport_Conf2!O99</f>
        <v>1</v>
      </c>
      <c r="H93" s="5">
        <f>+[1]Cum_Oport_Conf2!T99</f>
        <v>1</v>
      </c>
      <c r="I93" s="12">
        <f t="shared" si="4"/>
        <v>1</v>
      </c>
      <c r="J93" s="38"/>
      <c r="K93" s="13">
        <f>+[1]Cum_Oport_Conf2!AH99</f>
        <v>1</v>
      </c>
      <c r="L93" s="11">
        <f>+[1]Cum_Oport_Conf2!AI99</f>
        <v>0.75171543739807378</v>
      </c>
      <c r="M93" s="6">
        <f t="shared" si="6"/>
        <v>0.95034308747961482</v>
      </c>
      <c r="N93" s="8">
        <f t="shared" si="7"/>
        <v>0.91010292624388445</v>
      </c>
    </row>
    <row r="94" spans="1:14" x14ac:dyDescent="0.25">
      <c r="A94" s="10" t="s">
        <v>101</v>
      </c>
      <c r="B94" s="5">
        <f>+[1]Cum_Oport_Conf2!N100</f>
        <v>1</v>
      </c>
      <c r="C94" s="5">
        <f>+[1]Cum_Oport_Conf2!S100</f>
        <v>1</v>
      </c>
      <c r="D94" s="11">
        <f>+[1]Cum_Oport_Conf2!W100</f>
        <v>1</v>
      </c>
      <c r="E94" s="11">
        <f>+[1]Cum_Oport_Conf2!Z100</f>
        <v>1</v>
      </c>
      <c r="F94" s="12">
        <f t="shared" si="5"/>
        <v>1</v>
      </c>
      <c r="G94" s="7">
        <f>+[1]Cum_Oport_Conf2!O100</f>
        <v>1</v>
      </c>
      <c r="H94" s="5">
        <f>+[1]Cum_Oport_Conf2!T100</f>
        <v>1</v>
      </c>
      <c r="I94" s="12">
        <f t="shared" si="4"/>
        <v>1</v>
      </c>
      <c r="J94" s="38"/>
      <c r="K94" s="13">
        <f>+[1]Cum_Oport_Conf2!AH100</f>
        <v>1</v>
      </c>
      <c r="L94" s="11">
        <f>+[1]Cum_Oport_Conf2!AI100</f>
        <v>0</v>
      </c>
      <c r="M94" s="6">
        <f t="shared" si="6"/>
        <v>0.8</v>
      </c>
      <c r="N94" s="8">
        <f t="shared" si="7"/>
        <v>0.94</v>
      </c>
    </row>
    <row r="95" spans="1:14" x14ac:dyDescent="0.25">
      <c r="A95" s="10" t="s">
        <v>102</v>
      </c>
      <c r="B95" s="5">
        <f>+[1]Cum_Oport_Conf2!N101</f>
        <v>1</v>
      </c>
      <c r="C95" s="5">
        <f>+[1]Cum_Oport_Conf2!S101</f>
        <v>1</v>
      </c>
      <c r="D95" s="11">
        <f>+[1]Cum_Oport_Conf2!W101</f>
        <v>1</v>
      </c>
      <c r="E95" s="11">
        <f>+[1]Cum_Oport_Conf2!Z101</f>
        <v>1</v>
      </c>
      <c r="F95" s="12">
        <f t="shared" si="5"/>
        <v>1</v>
      </c>
      <c r="G95" s="7">
        <f>+[1]Cum_Oport_Conf2!O101</f>
        <v>1</v>
      </c>
      <c r="H95" s="5">
        <f>+[1]Cum_Oport_Conf2!T101</f>
        <v>0.2</v>
      </c>
      <c r="I95" s="12">
        <f t="shared" si="4"/>
        <v>0.6</v>
      </c>
      <c r="J95" s="38" t="str">
        <f>+[1]Proyeccion!J92</f>
        <v>SUBESTIMÓ</v>
      </c>
      <c r="K95" s="13">
        <f>+[1]Cum_Oport_Conf2!AH101</f>
        <v>0.75298726738491673</v>
      </c>
      <c r="L95" s="11">
        <f>+[1]Cum_Oport_Conf2!AI101</f>
        <v>0.46105919003115264</v>
      </c>
      <c r="M95" s="6">
        <f t="shared" si="6"/>
        <v>0.69460165191416401</v>
      </c>
      <c r="N95" s="8">
        <f t="shared" si="7"/>
        <v>0.74838049557424924</v>
      </c>
    </row>
    <row r="96" spans="1:14" x14ac:dyDescent="0.25">
      <c r="A96" s="10" t="s">
        <v>103</v>
      </c>
      <c r="B96" s="5">
        <f>+[1]Cum_Oport_Conf2!N102</f>
        <v>1</v>
      </c>
      <c r="C96" s="5">
        <f>+[1]Cum_Oport_Conf2!S102</f>
        <v>1</v>
      </c>
      <c r="D96" s="11">
        <f>+[1]Cum_Oport_Conf2!W102</f>
        <v>0.5</v>
      </c>
      <c r="E96" s="11">
        <f>+[1]Cum_Oport_Conf2!Z102</f>
        <v>0.5</v>
      </c>
      <c r="F96" s="12">
        <f t="shared" si="5"/>
        <v>0.75</v>
      </c>
      <c r="G96" s="7">
        <f>+[1]Cum_Oport_Conf2!O102</f>
        <v>1</v>
      </c>
      <c r="H96" s="5">
        <f>+[1]Cum_Oport_Conf2!T102</f>
        <v>1</v>
      </c>
      <c r="I96" s="12">
        <f t="shared" si="4"/>
        <v>1</v>
      </c>
      <c r="J96" s="38"/>
      <c r="K96" s="13">
        <f>+[1]Cum_Oport_Conf2!AH102</f>
        <v>1</v>
      </c>
      <c r="L96" s="11">
        <f>+[1]Cum_Oport_Conf2!AI102</f>
        <v>0.68927550552281469</v>
      </c>
      <c r="M96" s="6">
        <f t="shared" si="6"/>
        <v>0.93785510110456305</v>
      </c>
      <c r="N96" s="8">
        <f t="shared" si="7"/>
        <v>0.90635653033136898</v>
      </c>
    </row>
    <row r="97" spans="1:19" x14ac:dyDescent="0.25">
      <c r="A97" s="10" t="s">
        <v>104</v>
      </c>
      <c r="B97" s="5">
        <f>+[1]Cum_Oport_Conf2!N103</f>
        <v>1</v>
      </c>
      <c r="C97" s="5">
        <f>+[1]Cum_Oport_Conf2!S103</f>
        <v>1</v>
      </c>
      <c r="D97" s="11">
        <f>+[1]Cum_Oport_Conf2!W103</f>
        <v>1</v>
      </c>
      <c r="E97" s="11">
        <f>+[1]Cum_Oport_Conf2!Z103</f>
        <v>1</v>
      </c>
      <c r="F97" s="12">
        <f t="shared" si="5"/>
        <v>1</v>
      </c>
      <c r="G97" s="7">
        <f>+[1]Cum_Oport_Conf2!O103</f>
        <v>1</v>
      </c>
      <c r="H97" s="5">
        <f>+[1]Cum_Oport_Conf2!T103</f>
        <v>1</v>
      </c>
      <c r="I97" s="12">
        <f t="shared" si="4"/>
        <v>1</v>
      </c>
      <c r="J97" s="38"/>
      <c r="K97" s="13">
        <f>+[1]Cum_Oport_Conf2!AH103</f>
        <v>1</v>
      </c>
      <c r="L97" s="11">
        <f>+[1]Cum_Oport_Conf2!AI103</f>
        <v>0.84396407367940329</v>
      </c>
      <c r="M97" s="6">
        <f t="shared" si="6"/>
        <v>0.96879281473588075</v>
      </c>
      <c r="N97" s="8">
        <f t="shared" si="7"/>
        <v>0.99063784442076419</v>
      </c>
    </row>
    <row r="98" spans="1:19" x14ac:dyDescent="0.25">
      <c r="A98" s="10" t="s">
        <v>105</v>
      </c>
      <c r="B98" s="5">
        <f>+[1]Cum_Oport_Conf2!N104</f>
        <v>1</v>
      </c>
      <c r="C98" s="5">
        <f>+[1]Cum_Oport_Conf2!S104</f>
        <v>0</v>
      </c>
      <c r="D98" s="11">
        <f>+[1]Cum_Oport_Conf2!W104</f>
        <v>0.5</v>
      </c>
      <c r="E98" s="11">
        <f>+[1]Cum_Oport_Conf2!Z104</f>
        <v>0.5</v>
      </c>
      <c r="F98" s="12">
        <f t="shared" si="5"/>
        <v>0.5</v>
      </c>
      <c r="G98" s="7">
        <f>+[1]Cum_Oport_Conf2!O104</f>
        <v>1</v>
      </c>
      <c r="H98" s="5">
        <f>+[1]Cum_Oport_Conf2!T104</f>
        <v>1</v>
      </c>
      <c r="I98" s="12">
        <f t="shared" si="4"/>
        <v>1</v>
      </c>
      <c r="J98" s="38"/>
      <c r="K98" s="13">
        <f>+[1]Cum_Oport_Conf2!AH104</f>
        <v>1</v>
      </c>
      <c r="L98" s="11">
        <f>+[1]Cum_Oport_Conf2!AI104</f>
        <v>1</v>
      </c>
      <c r="M98" s="6">
        <f t="shared" si="6"/>
        <v>1</v>
      </c>
      <c r="N98" s="8">
        <f t="shared" si="7"/>
        <v>0.85000000000000009</v>
      </c>
    </row>
    <row r="99" spans="1:19" x14ac:dyDescent="0.25">
      <c r="A99" s="10" t="s">
        <v>106</v>
      </c>
      <c r="B99" s="5">
        <f>+[1]Cum_Oport_Conf2!N105</f>
        <v>1</v>
      </c>
      <c r="C99" s="5">
        <f>+[1]Cum_Oport_Conf2!S105</f>
        <v>0</v>
      </c>
      <c r="D99" s="11">
        <f>+[1]Cum_Oport_Conf2!W105</f>
        <v>1</v>
      </c>
      <c r="E99" s="11">
        <f>+[1]Cum_Oport_Conf2!Z105</f>
        <v>1</v>
      </c>
      <c r="F99" s="12">
        <f t="shared" si="5"/>
        <v>0.75</v>
      </c>
      <c r="G99" s="7">
        <f>+[1]Cum_Oport_Conf2!O105</f>
        <v>1</v>
      </c>
      <c r="H99" s="5">
        <f>+[1]Cum_Oport_Conf2!T105</f>
        <v>1</v>
      </c>
      <c r="I99" s="12">
        <f t="shared" si="4"/>
        <v>1</v>
      </c>
      <c r="J99" s="38"/>
      <c r="K99" s="13">
        <f>+[1]Cum_Oport_Conf2!AH105</f>
        <v>1</v>
      </c>
      <c r="L99" s="11">
        <f>+[1]Cum_Oport_Conf2!AI105</f>
        <v>0.83935137173564622</v>
      </c>
      <c r="M99" s="6">
        <f t="shared" si="6"/>
        <v>0.96787027434712924</v>
      </c>
      <c r="N99" s="8">
        <f t="shared" si="7"/>
        <v>0.91536108230413871</v>
      </c>
    </row>
    <row r="100" spans="1:19" ht="15.75" thickBot="1" x14ac:dyDescent="0.3">
      <c r="A100" s="20" t="s">
        <v>107</v>
      </c>
      <c r="B100" s="21">
        <f t="shared" ref="B100:K100" si="8">AVERAGE(B5:B99)</f>
        <v>1</v>
      </c>
      <c r="C100" s="22">
        <f t="shared" si="8"/>
        <v>0.90526315789473688</v>
      </c>
      <c r="D100" s="22">
        <f>AVERAGE(D5:D99)</f>
        <v>0.83157894736842108</v>
      </c>
      <c r="E100" s="22">
        <f t="shared" si="8"/>
        <v>0.83157894736842108</v>
      </c>
      <c r="F100" s="23">
        <f>AVERAGE(F5:F99)</f>
        <v>0.89210526315789473</v>
      </c>
      <c r="G100" s="21">
        <f>AVERAGE(G5:G99)</f>
        <v>0.99789473684210539</v>
      </c>
      <c r="H100" s="22">
        <f t="shared" si="8"/>
        <v>0.82736842105263153</v>
      </c>
      <c r="I100" s="23">
        <f t="shared" si="4"/>
        <v>0.91263157894736846</v>
      </c>
      <c r="J100" s="39"/>
      <c r="K100" s="21">
        <f t="shared" si="8"/>
        <v>0.96947678798360548</v>
      </c>
      <c r="L100" s="22">
        <f>AVERAGE(L5:L99)</f>
        <v>0.80454694863233867</v>
      </c>
      <c r="M100" s="22">
        <f>(K100*0.8)+(L100*0.2)</f>
        <v>0.93649082011335216</v>
      </c>
      <c r="N100" s="22">
        <f>(F100*0.3)+(I100*0.4)+(M100*0.3)</f>
        <v>0.91363145656032141</v>
      </c>
    </row>
    <row r="101" spans="1:19" x14ac:dyDescent="0.25">
      <c r="A101" s="2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25"/>
      <c r="S101" s="9"/>
    </row>
    <row r="102" spans="1:19" ht="42" x14ac:dyDescent="0.25">
      <c r="A102" s="26" t="s">
        <v>108</v>
      </c>
      <c r="B102" s="27">
        <f>N100</f>
        <v>0.91363145656032141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9" x14ac:dyDescent="0.25">
      <c r="A103" s="24"/>
      <c r="B103" s="2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9" x14ac:dyDescent="0.25">
      <c r="A104" s="2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9" ht="15.75" thickBot="1" x14ac:dyDescent="0.3">
      <c r="A105" s="2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9" ht="15.75" thickBot="1" x14ac:dyDescent="0.3">
      <c r="A106" s="57" t="s">
        <v>33</v>
      </c>
      <c r="B106" s="58"/>
      <c r="C106" s="59" t="s">
        <v>109</v>
      </c>
      <c r="D106" s="60"/>
      <c r="E106" s="60"/>
      <c r="F106" s="60"/>
      <c r="G106" s="60"/>
    </row>
    <row r="107" spans="1:19" ht="15.75" thickBot="1" x14ac:dyDescent="0.3">
      <c r="H107" s="28"/>
      <c r="I107" s="28"/>
      <c r="J107" s="28"/>
      <c r="K107" s="28"/>
      <c r="L107" s="28"/>
      <c r="M107" s="28"/>
      <c r="N107" s="28"/>
    </row>
    <row r="108" spans="1:19" ht="22.5" customHeight="1" x14ac:dyDescent="0.25">
      <c r="A108" s="61" t="s">
        <v>110</v>
      </c>
      <c r="B108" s="62"/>
      <c r="C108" s="29" t="s">
        <v>5</v>
      </c>
      <c r="D108" s="29" t="s">
        <v>111</v>
      </c>
      <c r="E108" s="29" t="s">
        <v>112</v>
      </c>
      <c r="F108" s="29" t="s">
        <v>113</v>
      </c>
      <c r="G108" s="29" t="s">
        <v>114</v>
      </c>
      <c r="H108" s="30"/>
      <c r="I108" s="63" t="s">
        <v>110</v>
      </c>
      <c r="J108" s="64"/>
      <c r="K108" s="65"/>
      <c r="L108" s="36" t="s">
        <v>10</v>
      </c>
      <c r="M108" s="36" t="s">
        <v>11</v>
      </c>
      <c r="N108" s="36" t="s">
        <v>115</v>
      </c>
    </row>
    <row r="109" spans="1:19" ht="30" customHeight="1" thickBot="1" x14ac:dyDescent="0.3">
      <c r="A109" s="55" t="s">
        <v>116</v>
      </c>
      <c r="B109" s="66"/>
      <c r="C109" s="31">
        <f>VLOOKUP($A$106,$A$3:$M$100,2)</f>
        <v>1</v>
      </c>
      <c r="D109" s="31">
        <f>VLOOKUP($A$106,$A$3:$M$100,3)</f>
        <v>1</v>
      </c>
      <c r="E109" s="31">
        <f>VLOOKUP($A$106,$A$3:$M$100,4)</f>
        <v>0.5</v>
      </c>
      <c r="F109" s="31">
        <f>VLOOKUP($A$106,$A$3:$M$100,5)</f>
        <v>0.5</v>
      </c>
      <c r="G109" s="31">
        <f>VLOOKUP($A$106,$A$3:$M$100,6)</f>
        <v>0.75</v>
      </c>
      <c r="H109" s="32"/>
      <c r="I109" s="67" t="s">
        <v>117</v>
      </c>
      <c r="J109" s="68"/>
      <c r="K109" s="69"/>
      <c r="L109" s="33">
        <f>VLOOKUP($A$106,$A$3:$M$100,11)</f>
        <v>1</v>
      </c>
      <c r="M109" s="33">
        <f>VLOOKUP($A$106,$A$3:$M$100,12)</f>
        <v>0.89236701826017917</v>
      </c>
      <c r="N109" s="33">
        <f>VLOOKUP($A$106,$A$3:$M$100,13)</f>
        <v>0.97847340365203594</v>
      </c>
    </row>
    <row r="110" spans="1:19" x14ac:dyDescent="0.25">
      <c r="A110" s="55" t="s">
        <v>118</v>
      </c>
      <c r="B110" s="56"/>
      <c r="C110" s="31">
        <f>VLOOKUP($A$106,$A$3:$M$100,7)</f>
        <v>1</v>
      </c>
      <c r="D110" s="31">
        <f>VLOOKUP($A$106,$A$3:$M$100,8)</f>
        <v>0.8</v>
      </c>
      <c r="E110" s="41" t="s">
        <v>119</v>
      </c>
      <c r="F110" s="41" t="s">
        <v>119</v>
      </c>
      <c r="G110" s="31">
        <f>VLOOKUP($A$106,$A$3:$M$100,9)</f>
        <v>0.9</v>
      </c>
      <c r="H110" s="32"/>
      <c r="I110" s="28"/>
      <c r="J110" s="28"/>
      <c r="K110" s="28"/>
      <c r="L110" s="28"/>
      <c r="M110" s="28"/>
      <c r="N110" s="28"/>
    </row>
    <row r="111" spans="1:19" x14ac:dyDescent="0.25">
      <c r="A111" s="34"/>
      <c r="B111" s="34"/>
      <c r="C111" s="35"/>
      <c r="D111" s="35"/>
      <c r="E111" s="35"/>
      <c r="F111" s="35"/>
      <c r="G111" s="35"/>
      <c r="H111" s="32"/>
      <c r="I111" s="28"/>
      <c r="J111" s="28"/>
      <c r="K111" s="28"/>
      <c r="L111" s="28"/>
      <c r="M111" s="28"/>
      <c r="N111" s="28"/>
    </row>
    <row r="112" spans="1:19" x14ac:dyDescent="0.25">
      <c r="G112" s="32"/>
      <c r="H112" s="32"/>
      <c r="I112" s="28"/>
      <c r="J112" s="28"/>
      <c r="K112" s="28"/>
      <c r="L112" s="28"/>
      <c r="M112" s="28"/>
      <c r="N112" s="28"/>
    </row>
    <row r="113" spans="8:14" x14ac:dyDescent="0.25">
      <c r="H113" s="28"/>
      <c r="I113" s="28"/>
      <c r="J113" s="28"/>
      <c r="K113" s="28"/>
      <c r="L113" s="28"/>
      <c r="M113" s="28"/>
      <c r="N113" s="28"/>
    </row>
    <row r="114" spans="8:14" x14ac:dyDescent="0.25">
      <c r="H114" s="28"/>
      <c r="I114" s="28"/>
      <c r="J114" s="28"/>
      <c r="K114" s="28"/>
      <c r="L114" s="28"/>
      <c r="M114" s="28"/>
      <c r="N114" s="28"/>
    </row>
    <row r="115" spans="8:14" ht="15" customHeight="1" x14ac:dyDescent="0.25">
      <c r="H115" s="28"/>
      <c r="I115" s="28"/>
      <c r="J115" s="28"/>
      <c r="K115" s="28"/>
      <c r="L115" s="28"/>
      <c r="M115" s="28"/>
      <c r="N115" s="28"/>
    </row>
    <row r="116" spans="8:14" x14ac:dyDescent="0.25">
      <c r="H116" s="28"/>
      <c r="I116" s="28"/>
      <c r="J116" s="28"/>
      <c r="K116" s="28"/>
      <c r="L116" s="28"/>
      <c r="M116" s="28"/>
      <c r="N116" s="28"/>
    </row>
    <row r="117" spans="8:14" x14ac:dyDescent="0.25">
      <c r="H117" s="28"/>
      <c r="I117" s="28"/>
      <c r="J117" s="28"/>
      <c r="K117" s="28"/>
      <c r="L117" s="28"/>
      <c r="M117" s="28"/>
      <c r="N117" s="28"/>
    </row>
    <row r="118" spans="8:14" x14ac:dyDescent="0.25">
      <c r="H118" s="28"/>
      <c r="I118" s="28"/>
      <c r="J118" s="28"/>
      <c r="K118" s="28"/>
      <c r="L118" s="28"/>
      <c r="M118" s="28"/>
      <c r="N118" s="28"/>
    </row>
    <row r="119" spans="8:14" x14ac:dyDescent="0.25">
      <c r="H119" s="28"/>
      <c r="I119" s="28"/>
      <c r="J119" s="28"/>
      <c r="K119" s="28"/>
      <c r="L119" s="28"/>
      <c r="M119" s="28"/>
      <c r="N119" s="28"/>
    </row>
    <row r="120" spans="8:14" x14ac:dyDescent="0.25">
      <c r="H120" s="28"/>
      <c r="I120" s="28"/>
      <c r="J120" s="28"/>
      <c r="K120" s="28"/>
      <c r="L120" s="28"/>
      <c r="M120" s="28"/>
      <c r="N120" s="28"/>
    </row>
    <row r="121" spans="8:14" x14ac:dyDescent="0.25">
      <c r="H121" s="28"/>
      <c r="I121" s="28"/>
      <c r="J121" s="28"/>
      <c r="K121" s="28"/>
      <c r="L121" s="28"/>
      <c r="M121" s="28"/>
      <c r="N121" s="28"/>
    </row>
    <row r="122" spans="8:14" x14ac:dyDescent="0.25">
      <c r="H122" s="28"/>
      <c r="I122" s="28"/>
      <c r="J122" s="28"/>
      <c r="K122" s="28"/>
      <c r="L122" s="28"/>
      <c r="M122" s="28"/>
      <c r="N122" s="28"/>
    </row>
    <row r="123" spans="8:14" x14ac:dyDescent="0.25">
      <c r="H123" s="28"/>
      <c r="I123" s="28"/>
      <c r="J123" s="28"/>
      <c r="K123" s="28"/>
      <c r="L123" s="28"/>
      <c r="M123" s="28"/>
      <c r="N123" s="28"/>
    </row>
    <row r="124" spans="8:14" x14ac:dyDescent="0.25">
      <c r="H124" s="28"/>
      <c r="I124" s="28"/>
      <c r="J124" s="28"/>
      <c r="K124" s="28"/>
      <c r="L124" s="28"/>
      <c r="M124" s="28"/>
      <c r="N124" s="28"/>
    </row>
  </sheetData>
  <sheetProtection algorithmName="SHA-512" hashValue="eD/raNrl7eQKcMxEIy92K1UH9CwwSZh05VycEyNYAp+GMIl/O2mCqw6IsZoMqsdhshqqzGU3T0B1ArtuFLOkuA==" saltValue="1yk7/fUKZT1E+NQIDdTFgA==" spinCount="100000" sheet="1" sort="0"/>
  <mergeCells count="13">
    <mergeCell ref="A110:B110"/>
    <mergeCell ref="A106:B106"/>
    <mergeCell ref="C106:G106"/>
    <mergeCell ref="A108:B108"/>
    <mergeCell ref="I108:K108"/>
    <mergeCell ref="A109:B109"/>
    <mergeCell ref="I109:K109"/>
    <mergeCell ref="N3:N4"/>
    <mergeCell ref="A1:G1"/>
    <mergeCell ref="A3:A4"/>
    <mergeCell ref="B3:F3"/>
    <mergeCell ref="G3:I3"/>
    <mergeCell ref="K3:M3"/>
  </mergeCells>
  <conditionalFormatting sqref="N5:N99">
    <cfRule type="iconSet" priority="2">
      <iconSet iconSet="3Flags">
        <cfvo type="percent" val="0"/>
        <cfvo type="num" val="0.6"/>
        <cfvo type="num" val="0.85"/>
      </iconSet>
    </cfRule>
  </conditionalFormatting>
  <conditionalFormatting sqref="N100">
    <cfRule type="iconSet" priority="1">
      <iconSet iconSet="3Symbols">
        <cfvo type="percent" val="0"/>
        <cfvo type="num" val="0.6"/>
        <cfvo type="num" val="0.85"/>
      </iconSet>
    </cfRule>
  </conditionalFormatting>
  <conditionalFormatting sqref="B5:M100">
    <cfRule type="iconSet" priority="3">
      <iconSet iconSet="3Symbols">
        <cfvo type="percent" val="0"/>
        <cfvo type="num" val="0.6"/>
        <cfvo type="num" val="0.9"/>
      </iconSet>
    </cfRule>
  </conditionalFormatting>
  <dataValidations count="1">
    <dataValidation type="list" allowBlank="1" showInputMessage="1" showErrorMessage="1" sqref="A106:B106">
      <formula1>$A$5:$A$99</formula1>
    </dataValidation>
  </dataValidations>
  <pageMargins left="0.73" right="0.17" top="0.98" bottom="0.4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124"/>
  <sheetViews>
    <sheetView showGridLines="0" tabSelected="1" zoomScale="85" zoomScaleNormal="85" workbookViewId="0">
      <pane xSplit="1" ySplit="4" topLeftCell="B92" activePane="bottomRight" state="frozen"/>
      <selection activeCell="C22" sqref="C22:C24"/>
      <selection pane="topRight" activeCell="C22" sqref="C22:C24"/>
      <selection pane="bottomLeft" activeCell="C22" sqref="C22:C24"/>
      <selection pane="bottomRight" activeCell="H21" sqref="H21:I21"/>
    </sheetView>
  </sheetViews>
  <sheetFormatPr baseColWidth="10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4.28515625" customWidth="1"/>
    <col min="8" max="8" width="12.140625" customWidth="1"/>
    <col min="9" max="9" width="11" bestFit="1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1.5703125" bestFit="1" customWidth="1"/>
    <col min="15" max="17" width="11.5703125" customWidth="1"/>
    <col min="18" max="18" width="12" customWidth="1"/>
  </cols>
  <sheetData>
    <row r="1" spans="1:14" ht="48" customHeight="1" thickBot="1" x14ac:dyDescent="0.3">
      <c r="A1" s="44" t="s">
        <v>124</v>
      </c>
      <c r="B1" s="45"/>
      <c r="C1" s="45"/>
      <c r="D1" s="45"/>
      <c r="E1" s="45"/>
      <c r="F1" s="45"/>
      <c r="G1" s="46"/>
    </row>
    <row r="2" spans="1:14" ht="15.75" thickBot="1" x14ac:dyDescent="0.3"/>
    <row r="3" spans="1:14" ht="25.5" customHeight="1" x14ac:dyDescent="0.25">
      <c r="A3" s="47" t="s">
        <v>0</v>
      </c>
      <c r="B3" s="49" t="s">
        <v>1</v>
      </c>
      <c r="C3" s="50"/>
      <c r="D3" s="50"/>
      <c r="E3" s="50"/>
      <c r="F3" s="51"/>
      <c r="G3" s="49" t="s">
        <v>2</v>
      </c>
      <c r="H3" s="50"/>
      <c r="I3" s="51"/>
      <c r="J3" s="52" t="s">
        <v>3</v>
      </c>
      <c r="K3" s="53"/>
      <c r="L3" s="54"/>
      <c r="M3" s="42" t="s">
        <v>4</v>
      </c>
    </row>
    <row r="4" spans="1:14" ht="57" thickBot="1" x14ac:dyDescent="0.3">
      <c r="A4" s="48"/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1" t="s">
        <v>10</v>
      </c>
      <c r="K4" s="2" t="s">
        <v>11</v>
      </c>
      <c r="L4" s="3" t="s">
        <v>9</v>
      </c>
      <c r="M4" s="43"/>
    </row>
    <row r="5" spans="1:14" x14ac:dyDescent="0.25">
      <c r="A5" s="4" t="s">
        <v>12</v>
      </c>
      <c r="B5" s="5">
        <f>+[2]Cum_Oport_Conf2!N11</f>
        <v>1</v>
      </c>
      <c r="C5" s="5">
        <f>+[2]Cum_Oport_Conf2!S11</f>
        <v>0.4</v>
      </c>
      <c r="D5" s="5">
        <f>+[2]Cum_Oport_Conf2!W11</f>
        <v>0.5</v>
      </c>
      <c r="E5" s="5">
        <f>+[2]Cum_Oport_Conf2!Z11</f>
        <v>0.5</v>
      </c>
      <c r="F5" s="6">
        <f>AVERAGE(B5:E5)</f>
        <v>0.6</v>
      </c>
      <c r="G5" s="7">
        <f>+[2]Cum_Oport_Conf2!O11</f>
        <v>1</v>
      </c>
      <c r="H5" s="5">
        <f>+[2]Cum_Oport_Conf2!T11</f>
        <v>0.8</v>
      </c>
      <c r="I5" s="6">
        <f t="shared" ref="I5:I68" si="0">AVERAGE(G5:H5)</f>
        <v>0.9</v>
      </c>
      <c r="J5" s="7">
        <f>+[2]Cum_Oport_Conf2!AH11</f>
        <v>1</v>
      </c>
      <c r="K5" s="5">
        <f>+[2]Cum_Oport_Conf2!AI11</f>
        <v>0.86951631046119238</v>
      </c>
      <c r="L5" s="6">
        <f>(J5*0.8)+(K5*0.2)</f>
        <v>0.97390326209223854</v>
      </c>
      <c r="M5" s="8">
        <f t="shared" ref="M5:M68" si="1">(F5*0.3)+(I5*0.4)+(L5*0.3)</f>
        <v>0.83217097862767164</v>
      </c>
      <c r="N5" s="9"/>
    </row>
    <row r="6" spans="1:14" x14ac:dyDescent="0.25">
      <c r="A6" s="10" t="s">
        <v>13</v>
      </c>
      <c r="B6" s="5">
        <f>+[2]Cum_Oport_Conf2!N12</f>
        <v>1</v>
      </c>
      <c r="C6" s="5">
        <f>+[2]Cum_Oport_Conf2!S12</f>
        <v>1</v>
      </c>
      <c r="D6" s="11">
        <f>+[2]Cum_Oport_Conf2!W12</f>
        <v>1</v>
      </c>
      <c r="E6" s="11">
        <f>+[2]Cum_Oport_Conf2!Z12</f>
        <v>1</v>
      </c>
      <c r="F6" s="12">
        <f t="shared" ref="F6:F69" si="2">AVERAGE(B6:E6)</f>
        <v>1</v>
      </c>
      <c r="G6" s="7">
        <f>+[2]Cum_Oport_Conf2!O12</f>
        <v>1</v>
      </c>
      <c r="H6" s="5">
        <f>+[2]Cum_Oport_Conf2!T12</f>
        <v>0.8</v>
      </c>
      <c r="I6" s="12">
        <f t="shared" si="0"/>
        <v>0.9</v>
      </c>
      <c r="J6" s="13">
        <f>+[2]Cum_Oport_Conf2!AH12</f>
        <v>1</v>
      </c>
      <c r="K6" s="11">
        <f>+[2]Cum_Oport_Conf2!AI12</f>
        <v>0.87221414369231687</v>
      </c>
      <c r="L6" s="6">
        <f t="shared" ref="L6:L69" si="3">(J6*0.8)+(K6*0.2)</f>
        <v>0.97444282873846344</v>
      </c>
      <c r="M6" s="8">
        <f t="shared" si="1"/>
        <v>0.952332848621539</v>
      </c>
    </row>
    <row r="7" spans="1:14" x14ac:dyDescent="0.25">
      <c r="A7" s="10" t="s">
        <v>14</v>
      </c>
      <c r="B7" s="5">
        <f>+[2]Cum_Oport_Conf2!N13</f>
        <v>1</v>
      </c>
      <c r="C7" s="5">
        <f>+[2]Cum_Oport_Conf2!S13</f>
        <v>1</v>
      </c>
      <c r="D7" s="11">
        <f>+[2]Cum_Oport_Conf2!W13</f>
        <v>1</v>
      </c>
      <c r="E7" s="11">
        <f>+[2]Cum_Oport_Conf2!Z13</f>
        <v>1</v>
      </c>
      <c r="F7" s="12">
        <f t="shared" si="2"/>
        <v>1</v>
      </c>
      <c r="G7" s="7">
        <f>+[2]Cum_Oport_Conf2!O13</f>
        <v>1</v>
      </c>
      <c r="H7" s="5">
        <f>+[2]Cum_Oport_Conf2!T13</f>
        <v>0.8</v>
      </c>
      <c r="I7" s="12">
        <f t="shared" si="0"/>
        <v>0.9</v>
      </c>
      <c r="J7" s="13">
        <f>+[2]Cum_Oport_Conf2!AH13</f>
        <v>1</v>
      </c>
      <c r="K7" s="11">
        <f>+[2]Cum_Oport_Conf2!AI13</f>
        <v>1</v>
      </c>
      <c r="L7" s="6">
        <f t="shared" si="3"/>
        <v>1</v>
      </c>
      <c r="M7" s="8">
        <f t="shared" si="1"/>
        <v>0.96</v>
      </c>
    </row>
    <row r="8" spans="1:14" x14ac:dyDescent="0.25">
      <c r="A8" s="10" t="s">
        <v>15</v>
      </c>
      <c r="B8" s="5">
        <f>+[2]Cum_Oport_Conf2!N14</f>
        <v>1</v>
      </c>
      <c r="C8" s="5">
        <f>+[2]Cum_Oport_Conf2!S14</f>
        <v>1</v>
      </c>
      <c r="D8" s="11">
        <f>+[2]Cum_Oport_Conf2!W14</f>
        <v>1</v>
      </c>
      <c r="E8" s="11">
        <f>+[2]Cum_Oport_Conf2!Z14</f>
        <v>1</v>
      </c>
      <c r="F8" s="12">
        <f t="shared" si="2"/>
        <v>1</v>
      </c>
      <c r="G8" s="7">
        <f>+[2]Cum_Oport_Conf2!O14</f>
        <v>1</v>
      </c>
      <c r="H8" s="5">
        <f>+[2]Cum_Oport_Conf2!T14</f>
        <v>1</v>
      </c>
      <c r="I8" s="12">
        <f t="shared" si="0"/>
        <v>1</v>
      </c>
      <c r="J8" s="13">
        <f>+[2]Cum_Oport_Conf2!AH14</f>
        <v>1</v>
      </c>
      <c r="K8" s="11">
        <f>+[2]Cum_Oport_Conf2!AI14</f>
        <v>0.87130574959699092</v>
      </c>
      <c r="L8" s="6">
        <f t="shared" si="3"/>
        <v>0.97426114991939827</v>
      </c>
      <c r="M8" s="8">
        <f t="shared" si="1"/>
        <v>0.99227834497581946</v>
      </c>
    </row>
    <row r="9" spans="1:14" x14ac:dyDescent="0.25">
      <c r="A9" s="10" t="s">
        <v>16</v>
      </c>
      <c r="B9" s="5">
        <f>+[2]Cum_Oport_Conf2!N15</f>
        <v>1</v>
      </c>
      <c r="C9" s="5">
        <f>+[2]Cum_Oport_Conf2!S15</f>
        <v>1</v>
      </c>
      <c r="D9" s="11">
        <f>+[2]Cum_Oport_Conf2!W15</f>
        <v>1</v>
      </c>
      <c r="E9" s="11">
        <f>+[2]Cum_Oport_Conf2!Z15</f>
        <v>1</v>
      </c>
      <c r="F9" s="12">
        <f t="shared" si="2"/>
        <v>1</v>
      </c>
      <c r="G9" s="7">
        <f>+[2]Cum_Oport_Conf2!O15</f>
        <v>1</v>
      </c>
      <c r="H9" s="5">
        <f>+[2]Cum_Oport_Conf2!T15</f>
        <v>0.8</v>
      </c>
      <c r="I9" s="12">
        <f t="shared" si="0"/>
        <v>0.9</v>
      </c>
      <c r="J9" s="13">
        <f>+[2]Cum_Oport_Conf2!AH15</f>
        <v>1</v>
      </c>
      <c r="K9" s="11">
        <f>+[2]Cum_Oport_Conf2!AI15</f>
        <v>0.89328909343893825</v>
      </c>
      <c r="L9" s="6">
        <f t="shared" si="3"/>
        <v>0.97865781868778767</v>
      </c>
      <c r="M9" s="8">
        <f t="shared" si="1"/>
        <v>0.95359734560633624</v>
      </c>
    </row>
    <row r="10" spans="1:14" x14ac:dyDescent="0.25">
      <c r="A10" s="10" t="s">
        <v>17</v>
      </c>
      <c r="B10" s="5">
        <f>+[2]Cum_Oport_Conf2!N16</f>
        <v>1</v>
      </c>
      <c r="C10" s="5">
        <f>+[2]Cum_Oport_Conf2!S16</f>
        <v>0.4</v>
      </c>
      <c r="D10" s="11">
        <f>+[2]Cum_Oport_Conf2!W16</f>
        <v>0.5</v>
      </c>
      <c r="E10" s="11">
        <f>+[2]Cum_Oport_Conf2!Z16</f>
        <v>0.5</v>
      </c>
      <c r="F10" s="12">
        <f t="shared" si="2"/>
        <v>0.6</v>
      </c>
      <c r="G10" s="7">
        <f>+[2]Cum_Oport_Conf2!O16</f>
        <v>1</v>
      </c>
      <c r="H10" s="5">
        <f>+[2]Cum_Oport_Conf2!T16</f>
        <v>0.8</v>
      </c>
      <c r="I10" s="12">
        <f t="shared" si="0"/>
        <v>0.9</v>
      </c>
      <c r="J10" s="13">
        <f>+[2]Cum_Oport_Conf2!AH16</f>
        <v>1</v>
      </c>
      <c r="K10" s="11">
        <f>+[2]Cum_Oport_Conf2!AI16</f>
        <v>1</v>
      </c>
      <c r="L10" s="6">
        <f t="shared" si="3"/>
        <v>1</v>
      </c>
      <c r="M10" s="8">
        <f t="shared" si="1"/>
        <v>0.84000000000000008</v>
      </c>
    </row>
    <row r="11" spans="1:14" x14ac:dyDescent="0.25">
      <c r="A11" s="10" t="s">
        <v>18</v>
      </c>
      <c r="B11" s="5">
        <f>+[2]Cum_Oport_Conf2!N17</f>
        <v>1</v>
      </c>
      <c r="C11" s="5">
        <f>+[2]Cum_Oport_Conf2!S17</f>
        <v>0.4</v>
      </c>
      <c r="D11" s="11">
        <f>+[2]Cum_Oport_Conf2!W17</f>
        <v>0.5</v>
      </c>
      <c r="E11" s="11">
        <f>+[2]Cum_Oport_Conf2!Z17</f>
        <v>1</v>
      </c>
      <c r="F11" s="12">
        <f t="shared" si="2"/>
        <v>0.72499999999999998</v>
      </c>
      <c r="G11" s="7">
        <f>+[2]Cum_Oport_Conf2!O17</f>
        <v>1</v>
      </c>
      <c r="H11" s="5">
        <f>+[2]Cum_Oport_Conf2!T17</f>
        <v>0.8</v>
      </c>
      <c r="I11" s="12">
        <f t="shared" si="0"/>
        <v>0.9</v>
      </c>
      <c r="J11" s="13">
        <f>+[2]Cum_Oport_Conf2!AH17</f>
        <v>1</v>
      </c>
      <c r="K11" s="11">
        <f>+[2]Cum_Oport_Conf2!AI17</f>
        <v>0.82137926022818109</v>
      </c>
      <c r="L11" s="6">
        <f t="shared" si="3"/>
        <v>0.96427585204563626</v>
      </c>
      <c r="M11" s="8">
        <f t="shared" si="1"/>
        <v>0.86678275561369089</v>
      </c>
    </row>
    <row r="12" spans="1:14" x14ac:dyDescent="0.25">
      <c r="A12" s="10" t="s">
        <v>19</v>
      </c>
      <c r="B12" s="5">
        <f>+[2]Cum_Oport_Conf2!N18</f>
        <v>1</v>
      </c>
      <c r="C12" s="5">
        <f>+[2]Cum_Oport_Conf2!S18</f>
        <v>1</v>
      </c>
      <c r="D12" s="11">
        <f>+[2]Cum_Oport_Conf2!W18</f>
        <v>1</v>
      </c>
      <c r="E12" s="11">
        <f>+[2]Cum_Oport_Conf2!Z18</f>
        <v>1</v>
      </c>
      <c r="F12" s="12">
        <f t="shared" si="2"/>
        <v>1</v>
      </c>
      <c r="G12" s="7">
        <f>+[2]Cum_Oport_Conf2!O18</f>
        <v>1</v>
      </c>
      <c r="H12" s="5">
        <f>+[2]Cum_Oport_Conf2!T18</f>
        <v>1</v>
      </c>
      <c r="I12" s="12">
        <f t="shared" si="0"/>
        <v>1</v>
      </c>
      <c r="J12" s="13">
        <f>+[2]Cum_Oport_Conf2!AH18</f>
        <v>1</v>
      </c>
      <c r="K12" s="11">
        <f>+[2]Cum_Oport_Conf2!AI18</f>
        <v>1</v>
      </c>
      <c r="L12" s="6">
        <f t="shared" si="3"/>
        <v>1</v>
      </c>
      <c r="M12" s="8">
        <f t="shared" si="1"/>
        <v>1</v>
      </c>
    </row>
    <row r="13" spans="1:14" x14ac:dyDescent="0.25">
      <c r="A13" s="10" t="s">
        <v>20</v>
      </c>
      <c r="B13" s="5">
        <f>+[2]Cum_Oport_Conf2!N19</f>
        <v>1</v>
      </c>
      <c r="C13" s="5">
        <f>+[2]Cum_Oport_Conf2!S19</f>
        <v>1</v>
      </c>
      <c r="D13" s="11">
        <f>+[2]Cum_Oport_Conf2!W19</f>
        <v>0.5</v>
      </c>
      <c r="E13" s="11">
        <f>+[2]Cum_Oport_Conf2!Z19</f>
        <v>0.5</v>
      </c>
      <c r="F13" s="12">
        <f t="shared" si="2"/>
        <v>0.75</v>
      </c>
      <c r="G13" s="7">
        <f>+[2]Cum_Oport_Conf2!O19</f>
        <v>1</v>
      </c>
      <c r="H13" s="5">
        <f>+[2]Cum_Oport_Conf2!T19</f>
        <v>1</v>
      </c>
      <c r="I13" s="12">
        <f t="shared" si="0"/>
        <v>1</v>
      </c>
      <c r="J13" s="13">
        <f>+[2]Cum_Oport_Conf2!AH19</f>
        <v>0.81608622333015612</v>
      </c>
      <c r="K13" s="11">
        <f>+[2]Cum_Oport_Conf2!AI19</f>
        <v>1</v>
      </c>
      <c r="L13" s="6">
        <f t="shared" si="3"/>
        <v>0.85286897866412503</v>
      </c>
      <c r="M13" s="8">
        <f t="shared" si="1"/>
        <v>0.88086069359923758</v>
      </c>
    </row>
    <row r="14" spans="1:14" x14ac:dyDescent="0.25">
      <c r="A14" s="10" t="s">
        <v>21</v>
      </c>
      <c r="B14" s="5">
        <f>+[2]Cum_Oport_Conf2!N20</f>
        <v>1</v>
      </c>
      <c r="C14" s="5">
        <f>+[2]Cum_Oport_Conf2!S20</f>
        <v>1</v>
      </c>
      <c r="D14" s="11">
        <f>+[2]Cum_Oport_Conf2!W20</f>
        <v>1</v>
      </c>
      <c r="E14" s="11">
        <f>+[2]Cum_Oport_Conf2!Z20</f>
        <v>1</v>
      </c>
      <c r="F14" s="12">
        <f t="shared" si="2"/>
        <v>1</v>
      </c>
      <c r="G14" s="7">
        <f>+[2]Cum_Oport_Conf2!O20</f>
        <v>1</v>
      </c>
      <c r="H14" s="5">
        <f>+[2]Cum_Oport_Conf2!T20</f>
        <v>1</v>
      </c>
      <c r="I14" s="12">
        <f t="shared" si="0"/>
        <v>1</v>
      </c>
      <c r="J14" s="13">
        <f>+[2]Cum_Oport_Conf2!AH20</f>
        <v>1</v>
      </c>
      <c r="K14" s="11">
        <f>+[2]Cum_Oport_Conf2!AI20</f>
        <v>0.86851667817234235</v>
      </c>
      <c r="L14" s="6">
        <f t="shared" si="3"/>
        <v>0.97370333563446854</v>
      </c>
      <c r="M14" s="8">
        <f t="shared" si="1"/>
        <v>0.99211100069034053</v>
      </c>
    </row>
    <row r="15" spans="1:14" x14ac:dyDescent="0.25">
      <c r="A15" s="10" t="s">
        <v>22</v>
      </c>
      <c r="B15" s="5">
        <f>+[2]Cum_Oport_Conf2!N21</f>
        <v>1</v>
      </c>
      <c r="C15" s="5">
        <f>+[2]Cum_Oport_Conf2!S21</f>
        <v>1</v>
      </c>
      <c r="D15" s="11">
        <f>+[2]Cum_Oport_Conf2!W21</f>
        <v>1</v>
      </c>
      <c r="E15" s="11">
        <f>+[2]Cum_Oport_Conf2!Z21</f>
        <v>1</v>
      </c>
      <c r="F15" s="12">
        <f t="shared" si="2"/>
        <v>1</v>
      </c>
      <c r="G15" s="7">
        <f>+[2]Cum_Oport_Conf2!O21</f>
        <v>1</v>
      </c>
      <c r="H15" s="5">
        <f>+[2]Cum_Oport_Conf2!T21</f>
        <v>0.8</v>
      </c>
      <c r="I15" s="12">
        <f t="shared" si="0"/>
        <v>0.9</v>
      </c>
      <c r="J15" s="13">
        <f>+[2]Cum_Oport_Conf2!AH21</f>
        <v>1</v>
      </c>
      <c r="K15" s="11">
        <f>+[2]Cum_Oport_Conf2!AI21</f>
        <v>0.8614166300043995</v>
      </c>
      <c r="L15" s="6">
        <f t="shared" si="3"/>
        <v>0.97228332600087997</v>
      </c>
      <c r="M15" s="8">
        <f t="shared" si="1"/>
        <v>0.95168499780026394</v>
      </c>
    </row>
    <row r="16" spans="1:14" x14ac:dyDescent="0.25">
      <c r="A16" s="10" t="s">
        <v>23</v>
      </c>
      <c r="B16" s="5">
        <f>+[2]Cum_Oport_Conf2!N22</f>
        <v>1</v>
      </c>
      <c r="C16" s="5">
        <f>+[2]Cum_Oport_Conf2!S22</f>
        <v>1</v>
      </c>
      <c r="D16" s="11">
        <f>+[2]Cum_Oport_Conf2!W22</f>
        <v>1</v>
      </c>
      <c r="E16" s="11">
        <f>+[2]Cum_Oport_Conf2!Z22</f>
        <v>1</v>
      </c>
      <c r="F16" s="12">
        <f t="shared" si="2"/>
        <v>1</v>
      </c>
      <c r="G16" s="7">
        <f>+[2]Cum_Oport_Conf2!O22</f>
        <v>0.9</v>
      </c>
      <c r="H16" s="5">
        <f>+[2]Cum_Oport_Conf2!T22</f>
        <v>1</v>
      </c>
      <c r="I16" s="12">
        <f t="shared" si="0"/>
        <v>0.95</v>
      </c>
      <c r="J16" s="13">
        <f>+[2]Cum_Oport_Conf2!AH22</f>
        <v>1</v>
      </c>
      <c r="K16" s="11">
        <f>+[2]Cum_Oport_Conf2!AI22</f>
        <v>1</v>
      </c>
      <c r="L16" s="6">
        <f t="shared" si="3"/>
        <v>1</v>
      </c>
      <c r="M16" s="8">
        <f t="shared" si="1"/>
        <v>0.98</v>
      </c>
    </row>
    <row r="17" spans="1:13" x14ac:dyDescent="0.25">
      <c r="A17" s="10" t="s">
        <v>24</v>
      </c>
      <c r="B17" s="5">
        <f>+[2]Cum_Oport_Conf2!N23</f>
        <v>1</v>
      </c>
      <c r="C17" s="5">
        <f>+[2]Cum_Oport_Conf2!S23</f>
        <v>1</v>
      </c>
      <c r="D17" s="11">
        <f>+[2]Cum_Oport_Conf2!W23</f>
        <v>1</v>
      </c>
      <c r="E17" s="11">
        <f>+[2]Cum_Oport_Conf2!Z23</f>
        <v>1</v>
      </c>
      <c r="F17" s="12">
        <f t="shared" si="2"/>
        <v>1</v>
      </c>
      <c r="G17" s="7">
        <f>+[2]Cum_Oport_Conf2!O23</f>
        <v>1</v>
      </c>
      <c r="H17" s="5">
        <f>+[2]Cum_Oport_Conf2!T23</f>
        <v>1</v>
      </c>
      <c r="I17" s="12">
        <f t="shared" si="0"/>
        <v>1</v>
      </c>
      <c r="J17" s="13">
        <f>+[2]Cum_Oport_Conf2!AH23</f>
        <v>1</v>
      </c>
      <c r="K17" s="11">
        <f>+[2]Cum_Oport_Conf2!AI23</f>
        <v>0.8128150739649046</v>
      </c>
      <c r="L17" s="6">
        <f t="shared" si="3"/>
        <v>0.96256301479298101</v>
      </c>
      <c r="M17" s="8">
        <f t="shared" si="1"/>
        <v>0.98876890443789422</v>
      </c>
    </row>
    <row r="18" spans="1:13" x14ac:dyDescent="0.25">
      <c r="A18" s="10" t="s">
        <v>25</v>
      </c>
      <c r="B18" s="5">
        <f>+[2]Cum_Oport_Conf2!N24</f>
        <v>1</v>
      </c>
      <c r="C18" s="5">
        <f>+[2]Cum_Oport_Conf2!S24</f>
        <v>0</v>
      </c>
      <c r="D18" s="11">
        <f>+[2]Cum_Oport_Conf2!W24</f>
        <v>1</v>
      </c>
      <c r="E18" s="11">
        <f>+[2]Cum_Oport_Conf2!Z24</f>
        <v>1</v>
      </c>
      <c r="F18" s="12">
        <f t="shared" si="2"/>
        <v>0.75</v>
      </c>
      <c r="G18" s="7">
        <f>+[2]Cum_Oport_Conf2!O24</f>
        <v>1</v>
      </c>
      <c r="H18" s="5">
        <f>+[2]Cum_Oport_Conf2!T24</f>
        <v>0.2</v>
      </c>
      <c r="I18" s="12">
        <f t="shared" si="0"/>
        <v>0.6</v>
      </c>
      <c r="J18" s="13">
        <f>+[2]Cum_Oport_Conf2!AH24</f>
        <v>0.86654610130479626</v>
      </c>
      <c r="K18" s="11">
        <f>+[2]Cum_Oport_Conf2!AI24</f>
        <v>1</v>
      </c>
      <c r="L18" s="6">
        <f t="shared" si="3"/>
        <v>0.89323688104383714</v>
      </c>
      <c r="M18" s="8">
        <f t="shared" si="1"/>
        <v>0.73297106431315107</v>
      </c>
    </row>
    <row r="19" spans="1:13" x14ac:dyDescent="0.25">
      <c r="A19" s="10" t="s">
        <v>26</v>
      </c>
      <c r="B19" s="5">
        <f>+[2]Cum_Oport_Conf2!N25</f>
        <v>1</v>
      </c>
      <c r="C19" s="5">
        <f>+[2]Cum_Oport_Conf2!S25</f>
        <v>1</v>
      </c>
      <c r="D19" s="11">
        <f>+[2]Cum_Oport_Conf2!W25</f>
        <v>0.5</v>
      </c>
      <c r="E19" s="11">
        <f>+[2]Cum_Oport_Conf2!Z25</f>
        <v>0.5</v>
      </c>
      <c r="F19" s="12">
        <f t="shared" si="2"/>
        <v>0.75</v>
      </c>
      <c r="G19" s="7">
        <f>+[2]Cum_Oport_Conf2!O25</f>
        <v>1</v>
      </c>
      <c r="H19" s="5">
        <f>+[2]Cum_Oport_Conf2!T25</f>
        <v>1</v>
      </c>
      <c r="I19" s="12">
        <f t="shared" si="0"/>
        <v>1</v>
      </c>
      <c r="J19" s="13">
        <f>+[2]Cum_Oport_Conf2!AH25</f>
        <v>1</v>
      </c>
      <c r="K19" s="11">
        <f>+[2]Cum_Oport_Conf2!AI25</f>
        <v>1</v>
      </c>
      <c r="L19" s="6">
        <f t="shared" si="3"/>
        <v>1</v>
      </c>
      <c r="M19" s="8">
        <f t="shared" si="1"/>
        <v>0.92500000000000004</v>
      </c>
    </row>
    <row r="20" spans="1:13" x14ac:dyDescent="0.25">
      <c r="A20" s="10" t="s">
        <v>27</v>
      </c>
      <c r="B20" s="5">
        <f>+[2]Cum_Oport_Conf2!N26</f>
        <v>1</v>
      </c>
      <c r="C20" s="5">
        <f>+[2]Cum_Oport_Conf2!S26</f>
        <v>1</v>
      </c>
      <c r="D20" s="11">
        <f>+[2]Cum_Oport_Conf2!W26</f>
        <v>0.5</v>
      </c>
      <c r="E20" s="11">
        <f>+[2]Cum_Oport_Conf2!Z26</f>
        <v>0.5</v>
      </c>
      <c r="F20" s="12">
        <f t="shared" si="2"/>
        <v>0.75</v>
      </c>
      <c r="G20" s="7">
        <f>+[2]Cum_Oport_Conf2!O26</f>
        <v>1</v>
      </c>
      <c r="H20" s="5">
        <f>+[2]Cum_Oport_Conf2!T26</f>
        <v>0.6</v>
      </c>
      <c r="I20" s="12">
        <f t="shared" si="0"/>
        <v>0.8</v>
      </c>
      <c r="J20" s="13">
        <f>+[2]Cum_Oport_Conf2!AH26</f>
        <v>1</v>
      </c>
      <c r="K20" s="11">
        <f>+[2]Cum_Oport_Conf2!AI26</f>
        <v>0.80930076948812313</v>
      </c>
      <c r="L20" s="6">
        <f t="shared" si="3"/>
        <v>0.96186015389762469</v>
      </c>
      <c r="M20" s="8">
        <f t="shared" si="1"/>
        <v>0.83355804616928741</v>
      </c>
    </row>
    <row r="21" spans="1:13" x14ac:dyDescent="0.25">
      <c r="A21" s="10" t="s">
        <v>28</v>
      </c>
      <c r="B21" s="5">
        <f>+[2]Cum_Oport_Conf2!N27</f>
        <v>1</v>
      </c>
      <c r="C21" s="5">
        <f>+[2]Cum_Oport_Conf2!S27</f>
        <v>1</v>
      </c>
      <c r="D21" s="11">
        <f>+[2]Cum_Oport_Conf2!W27</f>
        <v>1</v>
      </c>
      <c r="E21" s="11">
        <f>+[2]Cum_Oport_Conf2!Z27</f>
        <v>1</v>
      </c>
      <c r="F21" s="12">
        <f t="shared" si="2"/>
        <v>1</v>
      </c>
      <c r="G21" s="7">
        <f>+[2]Cum_Oport_Conf2!O27</f>
        <v>1</v>
      </c>
      <c r="H21" s="5">
        <f>+[2]Cum_Oport_Conf2!T27</f>
        <v>0.6</v>
      </c>
      <c r="I21" s="12">
        <f t="shared" si="0"/>
        <v>0.8</v>
      </c>
      <c r="J21" s="13">
        <f>+[2]Cum_Oport_Conf2!AH27</f>
        <v>0.89799688917052778</v>
      </c>
      <c r="K21" s="11">
        <f>+[2]Cum_Oport_Conf2!AI27</f>
        <v>1</v>
      </c>
      <c r="L21" s="6">
        <f t="shared" si="3"/>
        <v>0.91839751133642222</v>
      </c>
      <c r="M21" s="8">
        <f t="shared" si="1"/>
        <v>0.89551925340092675</v>
      </c>
    </row>
    <row r="22" spans="1:13" x14ac:dyDescent="0.25">
      <c r="A22" s="10" t="s">
        <v>29</v>
      </c>
      <c r="B22" s="5">
        <f>+[2]Cum_Oport_Conf2!N28</f>
        <v>1</v>
      </c>
      <c r="C22" s="5">
        <f>+[2]Cum_Oport_Conf2!S28</f>
        <v>1</v>
      </c>
      <c r="D22" s="11">
        <f>+[2]Cum_Oport_Conf2!W28</f>
        <v>1</v>
      </c>
      <c r="E22" s="11">
        <f>+[2]Cum_Oport_Conf2!Z28</f>
        <v>1</v>
      </c>
      <c r="F22" s="12">
        <f t="shared" si="2"/>
        <v>1</v>
      </c>
      <c r="G22" s="7">
        <f>+[2]Cum_Oport_Conf2!O28</f>
        <v>1</v>
      </c>
      <c r="H22" s="5">
        <f>+[2]Cum_Oport_Conf2!T28</f>
        <v>0.8</v>
      </c>
      <c r="I22" s="12">
        <f t="shared" si="0"/>
        <v>0.9</v>
      </c>
      <c r="J22" s="13">
        <f>+[2]Cum_Oport_Conf2!AH28</f>
        <v>1</v>
      </c>
      <c r="K22" s="11">
        <f>+[2]Cum_Oport_Conf2!AI28</f>
        <v>1</v>
      </c>
      <c r="L22" s="6">
        <f t="shared" si="3"/>
        <v>1</v>
      </c>
      <c r="M22" s="8">
        <f t="shared" si="1"/>
        <v>0.96</v>
      </c>
    </row>
    <row r="23" spans="1:13" x14ac:dyDescent="0.25">
      <c r="A23" s="10" t="s">
        <v>30</v>
      </c>
      <c r="B23" s="5">
        <f>+[2]Cum_Oport_Conf2!N29</f>
        <v>1</v>
      </c>
      <c r="C23" s="5">
        <f>+[2]Cum_Oport_Conf2!S29</f>
        <v>1</v>
      </c>
      <c r="D23" s="11">
        <f>+[2]Cum_Oport_Conf2!W29</f>
        <v>1</v>
      </c>
      <c r="E23" s="11">
        <f>+[2]Cum_Oport_Conf2!Z29</f>
        <v>1</v>
      </c>
      <c r="F23" s="12">
        <f t="shared" si="2"/>
        <v>1</v>
      </c>
      <c r="G23" s="7">
        <f>+[2]Cum_Oport_Conf2!O29</f>
        <v>1</v>
      </c>
      <c r="H23" s="5">
        <f>+[2]Cum_Oport_Conf2!T29</f>
        <v>0.8</v>
      </c>
      <c r="I23" s="12">
        <f t="shared" si="0"/>
        <v>0.9</v>
      </c>
      <c r="J23" s="13">
        <f>+[2]Cum_Oport_Conf2!AH29</f>
        <v>0.86115653085848964</v>
      </c>
      <c r="K23" s="11">
        <f>+[2]Cum_Oport_Conf2!AI29</f>
        <v>0.6857665447289657</v>
      </c>
      <c r="L23" s="6">
        <f t="shared" si="3"/>
        <v>0.82607853363258488</v>
      </c>
      <c r="M23" s="8">
        <f t="shared" si="1"/>
        <v>0.90782356008977549</v>
      </c>
    </row>
    <row r="24" spans="1:13" x14ac:dyDescent="0.25">
      <c r="A24" s="10" t="s">
        <v>31</v>
      </c>
      <c r="B24" s="5">
        <f>+[2]Cum_Oport_Conf2!N30</f>
        <v>1</v>
      </c>
      <c r="C24" s="5">
        <f>+[2]Cum_Oport_Conf2!S30</f>
        <v>1</v>
      </c>
      <c r="D24" s="11">
        <f>+[2]Cum_Oport_Conf2!W30</f>
        <v>1</v>
      </c>
      <c r="E24" s="11">
        <f>+[2]Cum_Oport_Conf2!Z30</f>
        <v>1</v>
      </c>
      <c r="F24" s="12">
        <f t="shared" si="2"/>
        <v>1</v>
      </c>
      <c r="G24" s="7">
        <f>+[2]Cum_Oport_Conf2!O30</f>
        <v>1</v>
      </c>
      <c r="H24" s="5">
        <f>+[2]Cum_Oport_Conf2!T30</f>
        <v>1</v>
      </c>
      <c r="I24" s="12">
        <f t="shared" si="0"/>
        <v>1</v>
      </c>
      <c r="J24" s="13">
        <f>+[2]Cum_Oport_Conf2!AH30</f>
        <v>1</v>
      </c>
      <c r="K24" s="11">
        <f>+[2]Cum_Oport_Conf2!AI30</f>
        <v>1</v>
      </c>
      <c r="L24" s="6">
        <f t="shared" si="3"/>
        <v>1</v>
      </c>
      <c r="M24" s="8">
        <f t="shared" si="1"/>
        <v>1</v>
      </c>
    </row>
    <row r="25" spans="1:13" x14ac:dyDescent="0.25">
      <c r="A25" s="10" t="s">
        <v>32</v>
      </c>
      <c r="B25" s="5">
        <f>+[2]Cum_Oport_Conf2!N31</f>
        <v>1</v>
      </c>
      <c r="C25" s="5">
        <f>+[2]Cum_Oport_Conf2!S31</f>
        <v>1</v>
      </c>
      <c r="D25" s="11">
        <f>+[2]Cum_Oport_Conf2!W31</f>
        <v>1</v>
      </c>
      <c r="E25" s="11">
        <f>+[2]Cum_Oport_Conf2!Z31</f>
        <v>1</v>
      </c>
      <c r="F25" s="12">
        <f t="shared" si="2"/>
        <v>1</v>
      </c>
      <c r="G25" s="7">
        <f>+[2]Cum_Oport_Conf2!O31</f>
        <v>1</v>
      </c>
      <c r="H25" s="5">
        <f>+[2]Cum_Oport_Conf2!T31</f>
        <v>0.8</v>
      </c>
      <c r="I25" s="12">
        <f t="shared" si="0"/>
        <v>0.9</v>
      </c>
      <c r="J25" s="13">
        <f>+[2]Cum_Oport_Conf2!AH31</f>
        <v>1</v>
      </c>
      <c r="K25" s="11">
        <f>+[2]Cum_Oport_Conf2!AI31</f>
        <v>0.84079601990049746</v>
      </c>
      <c r="L25" s="6">
        <f t="shared" si="3"/>
        <v>0.96815920398009958</v>
      </c>
      <c r="M25" s="8">
        <f t="shared" si="1"/>
        <v>0.95044776119402985</v>
      </c>
    </row>
    <row r="26" spans="1:13" x14ac:dyDescent="0.25">
      <c r="A26" s="10" t="s">
        <v>33</v>
      </c>
      <c r="B26" s="5">
        <f>+[2]Cum_Oport_Conf2!N32</f>
        <v>1</v>
      </c>
      <c r="C26" s="5">
        <f>+[2]Cum_Oport_Conf2!S32</f>
        <v>0.4</v>
      </c>
      <c r="D26" s="11">
        <f>+[2]Cum_Oport_Conf2!W32</f>
        <v>0.5</v>
      </c>
      <c r="E26" s="11">
        <f>+[2]Cum_Oport_Conf2!Z32</f>
        <v>0.5</v>
      </c>
      <c r="F26" s="12">
        <f t="shared" si="2"/>
        <v>0.6</v>
      </c>
      <c r="G26" s="7">
        <f>+[2]Cum_Oport_Conf2!O32</f>
        <v>1</v>
      </c>
      <c r="H26" s="5">
        <f>+[2]Cum_Oport_Conf2!T32</f>
        <v>0.8</v>
      </c>
      <c r="I26" s="12">
        <f t="shared" si="0"/>
        <v>0.9</v>
      </c>
      <c r="J26" s="13">
        <f>+[2]Cum_Oport_Conf2!AH32</f>
        <v>1</v>
      </c>
      <c r="K26" s="11">
        <f>+[2]Cum_Oport_Conf2!AI32</f>
        <v>0.86077657807308972</v>
      </c>
      <c r="L26" s="6">
        <f t="shared" si="3"/>
        <v>0.97215531561461799</v>
      </c>
      <c r="M26" s="8">
        <f t="shared" si="1"/>
        <v>0.8316465946843854</v>
      </c>
    </row>
    <row r="27" spans="1:13" x14ac:dyDescent="0.25">
      <c r="A27" s="10" t="s">
        <v>34</v>
      </c>
      <c r="B27" s="5">
        <f>+[2]Cum_Oport_Conf2!N33</f>
        <v>1</v>
      </c>
      <c r="C27" s="5">
        <f>+[2]Cum_Oport_Conf2!S33</f>
        <v>1</v>
      </c>
      <c r="D27" s="11">
        <f>+[2]Cum_Oport_Conf2!W33</f>
        <v>1</v>
      </c>
      <c r="E27" s="11">
        <f>+[2]Cum_Oport_Conf2!Z33</f>
        <v>1</v>
      </c>
      <c r="F27" s="12">
        <f t="shared" si="2"/>
        <v>1</v>
      </c>
      <c r="G27" s="7">
        <f>+[2]Cum_Oport_Conf2!O33</f>
        <v>1</v>
      </c>
      <c r="H27" s="5">
        <f>+[2]Cum_Oport_Conf2!T33</f>
        <v>1</v>
      </c>
      <c r="I27" s="12">
        <f t="shared" si="0"/>
        <v>1</v>
      </c>
      <c r="J27" s="13">
        <f>+[2]Cum_Oport_Conf2!AH33</f>
        <v>1</v>
      </c>
      <c r="K27" s="11">
        <f>+[2]Cum_Oport_Conf2!AI33</f>
        <v>0.8708438971387179</v>
      </c>
      <c r="L27" s="6">
        <f t="shared" si="3"/>
        <v>0.9741687794277436</v>
      </c>
      <c r="M27" s="8">
        <f t="shared" si="1"/>
        <v>0.99225063382832301</v>
      </c>
    </row>
    <row r="28" spans="1:13" x14ac:dyDescent="0.25">
      <c r="A28" s="10" t="s">
        <v>35</v>
      </c>
      <c r="B28" s="5">
        <f>+[2]Cum_Oport_Conf2!N34</f>
        <v>1</v>
      </c>
      <c r="C28" s="5">
        <f>+[2]Cum_Oport_Conf2!S34</f>
        <v>1</v>
      </c>
      <c r="D28" s="11">
        <f>+[2]Cum_Oport_Conf2!W34</f>
        <v>1</v>
      </c>
      <c r="E28" s="11">
        <f>+[2]Cum_Oport_Conf2!Z34</f>
        <v>1</v>
      </c>
      <c r="F28" s="12">
        <f t="shared" si="2"/>
        <v>1</v>
      </c>
      <c r="G28" s="7">
        <f>+[2]Cum_Oport_Conf2!O34</f>
        <v>1</v>
      </c>
      <c r="H28" s="5">
        <f>+[2]Cum_Oport_Conf2!T34</f>
        <v>1</v>
      </c>
      <c r="I28" s="12">
        <f t="shared" si="0"/>
        <v>1</v>
      </c>
      <c r="J28" s="13">
        <f>+[2]Cum_Oport_Conf2!AH34</f>
        <v>1</v>
      </c>
      <c r="K28" s="11">
        <f>+[2]Cum_Oport_Conf2!AI34</f>
        <v>1</v>
      </c>
      <c r="L28" s="6">
        <f t="shared" si="3"/>
        <v>1</v>
      </c>
      <c r="M28" s="8">
        <f t="shared" si="1"/>
        <v>1</v>
      </c>
    </row>
    <row r="29" spans="1:13" x14ac:dyDescent="0.25">
      <c r="A29" s="10" t="s">
        <v>36</v>
      </c>
      <c r="B29" s="5">
        <f>+[2]Cum_Oport_Conf2!N35</f>
        <v>1</v>
      </c>
      <c r="C29" s="5">
        <f>+[2]Cum_Oport_Conf2!S35</f>
        <v>1</v>
      </c>
      <c r="D29" s="11">
        <f>+[2]Cum_Oport_Conf2!W35</f>
        <v>1</v>
      </c>
      <c r="E29" s="11">
        <f>+[2]Cum_Oport_Conf2!Z35</f>
        <v>1</v>
      </c>
      <c r="F29" s="12">
        <f t="shared" si="2"/>
        <v>1</v>
      </c>
      <c r="G29" s="7">
        <f>+[2]Cum_Oport_Conf2!O35</f>
        <v>1</v>
      </c>
      <c r="H29" s="5">
        <f>+[2]Cum_Oport_Conf2!T35</f>
        <v>0.8</v>
      </c>
      <c r="I29" s="12">
        <f t="shared" si="0"/>
        <v>0.9</v>
      </c>
      <c r="J29" s="13">
        <f>+[2]Cum_Oport_Conf2!AH35</f>
        <v>1</v>
      </c>
      <c r="K29" s="11">
        <f>+[2]Cum_Oport_Conf2!AI35</f>
        <v>0.51270207852193994</v>
      </c>
      <c r="L29" s="6">
        <f t="shared" si="3"/>
        <v>0.90254041570438803</v>
      </c>
      <c r="M29" s="8">
        <f t="shared" si="1"/>
        <v>0.93076212471131647</v>
      </c>
    </row>
    <row r="30" spans="1:13" x14ac:dyDescent="0.25">
      <c r="A30" s="10" t="s">
        <v>37</v>
      </c>
      <c r="B30" s="5">
        <f>+[2]Cum_Oport_Conf2!N36</f>
        <v>1</v>
      </c>
      <c r="C30" s="5">
        <f>+[2]Cum_Oport_Conf2!S36</f>
        <v>1</v>
      </c>
      <c r="D30" s="11">
        <f>+[2]Cum_Oport_Conf2!W36</f>
        <v>0.5</v>
      </c>
      <c r="E30" s="11">
        <f>+[2]Cum_Oport_Conf2!Z36</f>
        <v>0.5</v>
      </c>
      <c r="F30" s="12">
        <f t="shared" si="2"/>
        <v>0.75</v>
      </c>
      <c r="G30" s="7">
        <f>+[2]Cum_Oport_Conf2!O36</f>
        <v>1</v>
      </c>
      <c r="H30" s="5">
        <f>+[2]Cum_Oport_Conf2!T36</f>
        <v>1</v>
      </c>
      <c r="I30" s="12">
        <f t="shared" si="0"/>
        <v>1</v>
      </c>
      <c r="J30" s="13">
        <f>+[2]Cum_Oport_Conf2!AH36</f>
        <v>1</v>
      </c>
      <c r="K30" s="11">
        <f>+[2]Cum_Oport_Conf2!AI36</f>
        <v>0.86703431372549022</v>
      </c>
      <c r="L30" s="6">
        <f t="shared" si="3"/>
        <v>0.97340686274509813</v>
      </c>
      <c r="M30" s="8">
        <f t="shared" si="1"/>
        <v>0.91702205882352938</v>
      </c>
    </row>
    <row r="31" spans="1:13" x14ac:dyDescent="0.25">
      <c r="A31" s="10" t="s">
        <v>38</v>
      </c>
      <c r="B31" s="5">
        <f>+[2]Cum_Oport_Conf2!N37</f>
        <v>1</v>
      </c>
      <c r="C31" s="5">
        <f>+[2]Cum_Oport_Conf2!S37</f>
        <v>1</v>
      </c>
      <c r="D31" s="11">
        <f>+[2]Cum_Oport_Conf2!W37</f>
        <v>1</v>
      </c>
      <c r="E31" s="11">
        <f>+[2]Cum_Oport_Conf2!Z37</f>
        <v>1</v>
      </c>
      <c r="F31" s="12">
        <f t="shared" si="2"/>
        <v>1</v>
      </c>
      <c r="G31" s="7">
        <f>+[2]Cum_Oport_Conf2!O37</f>
        <v>1</v>
      </c>
      <c r="H31" s="5">
        <f>+[2]Cum_Oport_Conf2!T37</f>
        <v>0.6</v>
      </c>
      <c r="I31" s="12">
        <f t="shared" si="0"/>
        <v>0.8</v>
      </c>
      <c r="J31" s="13">
        <f>+[2]Cum_Oport_Conf2!AH37</f>
        <v>1</v>
      </c>
      <c r="K31" s="11">
        <f>+[2]Cum_Oport_Conf2!AI37</f>
        <v>0.81571831648248294</v>
      </c>
      <c r="L31" s="6">
        <f t="shared" si="3"/>
        <v>0.9631436632964967</v>
      </c>
      <c r="M31" s="8">
        <f t="shared" si="1"/>
        <v>0.90894309898894909</v>
      </c>
    </row>
    <row r="32" spans="1:13" x14ac:dyDescent="0.25">
      <c r="A32" s="10" t="s">
        <v>39</v>
      </c>
      <c r="B32" s="5">
        <f>+[2]Cum_Oport_Conf2!N38</f>
        <v>1</v>
      </c>
      <c r="C32" s="5">
        <f>+[2]Cum_Oport_Conf2!S38</f>
        <v>1</v>
      </c>
      <c r="D32" s="11">
        <f>+[2]Cum_Oport_Conf2!W38</f>
        <v>1</v>
      </c>
      <c r="E32" s="11">
        <f>+[2]Cum_Oport_Conf2!Z38</f>
        <v>1</v>
      </c>
      <c r="F32" s="12">
        <f t="shared" si="2"/>
        <v>1</v>
      </c>
      <c r="G32" s="7">
        <f>+[2]Cum_Oport_Conf2!O38</f>
        <v>1</v>
      </c>
      <c r="H32" s="5">
        <f>+[2]Cum_Oport_Conf2!T38</f>
        <v>1</v>
      </c>
      <c r="I32" s="16">
        <f t="shared" si="0"/>
        <v>1</v>
      </c>
      <c r="J32" s="17">
        <f>+[2]Cum_Oport_Conf2!AH38</f>
        <v>1</v>
      </c>
      <c r="K32" s="11">
        <f>+[2]Cum_Oport_Conf2!AI38</f>
        <v>0.73715843608649856</v>
      </c>
      <c r="L32" s="18">
        <f t="shared" si="3"/>
        <v>0.94743168721729976</v>
      </c>
      <c r="M32" s="8">
        <f t="shared" si="1"/>
        <v>0.98422950616518989</v>
      </c>
    </row>
    <row r="33" spans="1:13" x14ac:dyDescent="0.25">
      <c r="A33" s="10" t="s">
        <v>40</v>
      </c>
      <c r="B33" s="5">
        <f>+[2]Cum_Oport_Conf2!N39</f>
        <v>1</v>
      </c>
      <c r="C33" s="5">
        <f>+[2]Cum_Oport_Conf2!S39</f>
        <v>1</v>
      </c>
      <c r="D33" s="11">
        <f>+[2]Cum_Oport_Conf2!W39</f>
        <v>1</v>
      </c>
      <c r="E33" s="11">
        <f>+[2]Cum_Oport_Conf2!Z39</f>
        <v>1</v>
      </c>
      <c r="F33" s="12">
        <f t="shared" si="2"/>
        <v>1</v>
      </c>
      <c r="G33" s="7">
        <f>+[2]Cum_Oport_Conf2!O39</f>
        <v>1</v>
      </c>
      <c r="H33" s="5">
        <f>+[2]Cum_Oport_Conf2!T39</f>
        <v>0.6</v>
      </c>
      <c r="I33" s="12">
        <f t="shared" si="0"/>
        <v>0.8</v>
      </c>
      <c r="J33" s="13">
        <f>+[2]Cum_Oport_Conf2!AH39</f>
        <v>1</v>
      </c>
      <c r="K33" s="11">
        <f>+[2]Cum_Oport_Conf2!AI39</f>
        <v>1</v>
      </c>
      <c r="L33" s="6">
        <f t="shared" si="3"/>
        <v>1</v>
      </c>
      <c r="M33" s="8">
        <f t="shared" si="1"/>
        <v>0.92000000000000015</v>
      </c>
    </row>
    <row r="34" spans="1:13" x14ac:dyDescent="0.25">
      <c r="A34" s="10" t="s">
        <v>41</v>
      </c>
      <c r="B34" s="5">
        <f>+[2]Cum_Oport_Conf2!N40</f>
        <v>1</v>
      </c>
      <c r="C34" s="5">
        <f>+[2]Cum_Oport_Conf2!S40</f>
        <v>1</v>
      </c>
      <c r="D34" s="11">
        <f>+[2]Cum_Oport_Conf2!W40</f>
        <v>1</v>
      </c>
      <c r="E34" s="11">
        <f>+[2]Cum_Oport_Conf2!Z40</f>
        <v>1</v>
      </c>
      <c r="F34" s="12">
        <f t="shared" si="2"/>
        <v>1</v>
      </c>
      <c r="G34" s="7">
        <f>+[2]Cum_Oport_Conf2!O40</f>
        <v>1</v>
      </c>
      <c r="H34" s="5">
        <f>+[2]Cum_Oport_Conf2!T40</f>
        <v>0.8</v>
      </c>
      <c r="I34" s="12">
        <f t="shared" si="0"/>
        <v>0.9</v>
      </c>
      <c r="J34" s="13">
        <f>+[2]Cum_Oport_Conf2!AH40</f>
        <v>1</v>
      </c>
      <c r="K34" s="11">
        <f>+[2]Cum_Oport_Conf2!AI40</f>
        <v>0.86371514101150149</v>
      </c>
      <c r="L34" s="6">
        <f t="shared" si="3"/>
        <v>0.97274302820230041</v>
      </c>
      <c r="M34" s="8">
        <f t="shared" si="1"/>
        <v>0.95182290846069018</v>
      </c>
    </row>
    <row r="35" spans="1:13" x14ac:dyDescent="0.25">
      <c r="A35" s="10" t="s">
        <v>42</v>
      </c>
      <c r="B35" s="5">
        <f>+[2]Cum_Oport_Conf2!N41</f>
        <v>1</v>
      </c>
      <c r="C35" s="5">
        <f>+[2]Cum_Oport_Conf2!S41</f>
        <v>0.4</v>
      </c>
      <c r="D35" s="11">
        <f>+[2]Cum_Oport_Conf2!W41</f>
        <v>1</v>
      </c>
      <c r="E35" s="11">
        <f>+[2]Cum_Oport_Conf2!Z41</f>
        <v>1</v>
      </c>
      <c r="F35" s="12">
        <f t="shared" si="2"/>
        <v>0.85</v>
      </c>
      <c r="G35" s="7">
        <f>+[2]Cum_Oport_Conf2!O41</f>
        <v>1</v>
      </c>
      <c r="H35" s="5">
        <f>+[2]Cum_Oport_Conf2!T41</f>
        <v>0.8</v>
      </c>
      <c r="I35" s="12">
        <f t="shared" si="0"/>
        <v>0.9</v>
      </c>
      <c r="J35" s="13">
        <f>+[2]Cum_Oport_Conf2!AH41</f>
        <v>1</v>
      </c>
      <c r="K35" s="11">
        <f>+[2]Cum_Oport_Conf2!AI41</f>
        <v>1</v>
      </c>
      <c r="L35" s="6">
        <f t="shared" si="3"/>
        <v>1</v>
      </c>
      <c r="M35" s="8">
        <f t="shared" si="1"/>
        <v>0.91500000000000004</v>
      </c>
    </row>
    <row r="36" spans="1:13" x14ac:dyDescent="0.25">
      <c r="A36" s="10" t="s">
        <v>43</v>
      </c>
      <c r="B36" s="5">
        <f>+[2]Cum_Oport_Conf2!N42</f>
        <v>1</v>
      </c>
      <c r="C36" s="5">
        <f>+[2]Cum_Oport_Conf2!S42</f>
        <v>1</v>
      </c>
      <c r="D36" s="11">
        <f>+[2]Cum_Oport_Conf2!W42</f>
        <v>1</v>
      </c>
      <c r="E36" s="11">
        <f>+[2]Cum_Oport_Conf2!Z42</f>
        <v>1</v>
      </c>
      <c r="F36" s="12">
        <f t="shared" si="2"/>
        <v>1</v>
      </c>
      <c r="G36" s="7">
        <f>+[2]Cum_Oport_Conf2!O42</f>
        <v>1</v>
      </c>
      <c r="H36" s="5">
        <f>+[2]Cum_Oport_Conf2!T42</f>
        <v>0.8</v>
      </c>
      <c r="I36" s="12">
        <f t="shared" si="0"/>
        <v>0.9</v>
      </c>
      <c r="J36" s="13">
        <f>+[2]Cum_Oport_Conf2!AH42</f>
        <v>1</v>
      </c>
      <c r="K36" s="11">
        <f>+[2]Cum_Oport_Conf2!AI42</f>
        <v>1</v>
      </c>
      <c r="L36" s="6">
        <f t="shared" si="3"/>
        <v>1</v>
      </c>
      <c r="M36" s="8">
        <f t="shared" si="1"/>
        <v>0.96</v>
      </c>
    </row>
    <row r="37" spans="1:13" x14ac:dyDescent="0.25">
      <c r="A37" s="10" t="s">
        <v>44</v>
      </c>
      <c r="B37" s="5">
        <f>+[2]Cum_Oport_Conf2!N43</f>
        <v>1</v>
      </c>
      <c r="C37" s="5">
        <f>+[2]Cum_Oport_Conf2!S43</f>
        <v>1</v>
      </c>
      <c r="D37" s="11">
        <f>+[2]Cum_Oport_Conf2!W43</f>
        <v>0.5</v>
      </c>
      <c r="E37" s="11">
        <f>+[2]Cum_Oport_Conf2!Z43</f>
        <v>0.5</v>
      </c>
      <c r="F37" s="12">
        <f t="shared" si="2"/>
        <v>0.75</v>
      </c>
      <c r="G37" s="7">
        <f>+[2]Cum_Oport_Conf2!O43</f>
        <v>1</v>
      </c>
      <c r="H37" s="5">
        <f>+[2]Cum_Oport_Conf2!T43</f>
        <v>0.8</v>
      </c>
      <c r="I37" s="12">
        <f t="shared" si="0"/>
        <v>0.9</v>
      </c>
      <c r="J37" s="13">
        <f>+[2]Cum_Oport_Conf2!AH43</f>
        <v>1</v>
      </c>
      <c r="K37" s="11">
        <f>+[2]Cum_Oport_Conf2!AI43</f>
        <v>0.82307049317358594</v>
      </c>
      <c r="L37" s="6">
        <f t="shared" si="3"/>
        <v>0.96461409863471725</v>
      </c>
      <c r="M37" s="8">
        <f t="shared" si="1"/>
        <v>0.87438422959041517</v>
      </c>
    </row>
    <row r="38" spans="1:13" x14ac:dyDescent="0.25">
      <c r="A38" s="10" t="s">
        <v>45</v>
      </c>
      <c r="B38" s="5">
        <f>+[2]Cum_Oport_Conf2!N44</f>
        <v>1</v>
      </c>
      <c r="C38" s="5">
        <f>+[2]Cum_Oport_Conf2!S44</f>
        <v>1</v>
      </c>
      <c r="D38" s="11">
        <f>+[2]Cum_Oport_Conf2!W44</f>
        <v>1</v>
      </c>
      <c r="E38" s="11">
        <f>+[2]Cum_Oport_Conf2!Z44</f>
        <v>1</v>
      </c>
      <c r="F38" s="12">
        <f t="shared" si="2"/>
        <v>1</v>
      </c>
      <c r="G38" s="7">
        <f>+[2]Cum_Oport_Conf2!O44</f>
        <v>1</v>
      </c>
      <c r="H38" s="5">
        <f>+[2]Cum_Oport_Conf2!T44</f>
        <v>0.8</v>
      </c>
      <c r="I38" s="12">
        <f t="shared" si="0"/>
        <v>0.9</v>
      </c>
      <c r="J38" s="13">
        <f>+[2]Cum_Oport_Conf2!AH44</f>
        <v>1</v>
      </c>
      <c r="K38" s="11">
        <f>+[2]Cum_Oport_Conf2!AI44</f>
        <v>0.69520987654320987</v>
      </c>
      <c r="L38" s="6">
        <f t="shared" si="3"/>
        <v>0.93904197530864209</v>
      </c>
      <c r="M38" s="8">
        <f t="shared" si="1"/>
        <v>0.94171259259259266</v>
      </c>
    </row>
    <row r="39" spans="1:13" x14ac:dyDescent="0.25">
      <c r="A39" s="10" t="s">
        <v>46</v>
      </c>
      <c r="B39" s="5">
        <f>+[2]Cum_Oport_Conf2!N45</f>
        <v>1</v>
      </c>
      <c r="C39" s="5">
        <f>+[2]Cum_Oport_Conf2!S45</f>
        <v>0.5</v>
      </c>
      <c r="D39" s="11">
        <f>+[2]Cum_Oport_Conf2!W45</f>
        <v>0.5</v>
      </c>
      <c r="E39" s="11">
        <f>+[2]Cum_Oport_Conf2!Z45</f>
        <v>0.5</v>
      </c>
      <c r="F39" s="12">
        <f t="shared" si="2"/>
        <v>0.625</v>
      </c>
      <c r="G39" s="7">
        <f>+[2]Cum_Oport_Conf2!O45</f>
        <v>1</v>
      </c>
      <c r="H39" s="5">
        <f>+[2]Cum_Oport_Conf2!T45</f>
        <v>1</v>
      </c>
      <c r="I39" s="12">
        <f t="shared" si="0"/>
        <v>1</v>
      </c>
      <c r="J39" s="13">
        <f>+[2]Cum_Oport_Conf2!AH45</f>
        <v>1</v>
      </c>
      <c r="K39" s="11">
        <f>+[2]Cum_Oport_Conf2!AI45</f>
        <v>0.86706599411517449</v>
      </c>
      <c r="L39" s="6">
        <f t="shared" si="3"/>
        <v>0.97341319882303501</v>
      </c>
      <c r="M39" s="8">
        <f t="shared" si="1"/>
        <v>0.87952395964691044</v>
      </c>
    </row>
    <row r="40" spans="1:13" x14ac:dyDescent="0.25">
      <c r="A40" s="10" t="s">
        <v>47</v>
      </c>
      <c r="B40" s="5">
        <f>+[2]Cum_Oport_Conf2!N46</f>
        <v>1</v>
      </c>
      <c r="C40" s="5">
        <f>+[2]Cum_Oport_Conf2!S46</f>
        <v>1</v>
      </c>
      <c r="D40" s="11">
        <f>+[2]Cum_Oport_Conf2!W46</f>
        <v>1</v>
      </c>
      <c r="E40" s="11">
        <f>+[2]Cum_Oport_Conf2!Z46</f>
        <v>1</v>
      </c>
      <c r="F40" s="12">
        <f t="shared" si="2"/>
        <v>1</v>
      </c>
      <c r="G40" s="7">
        <f>+[2]Cum_Oport_Conf2!O46</f>
        <v>1</v>
      </c>
      <c r="H40" s="5">
        <f>+[2]Cum_Oport_Conf2!T46</f>
        <v>0.8</v>
      </c>
      <c r="I40" s="12">
        <f t="shared" si="0"/>
        <v>0.9</v>
      </c>
      <c r="J40" s="13">
        <f>+[2]Cum_Oport_Conf2!AH46</f>
        <v>1</v>
      </c>
      <c r="K40" s="11">
        <f>+[2]Cum_Oport_Conf2!AI46</f>
        <v>0.82441685041197632</v>
      </c>
      <c r="L40" s="6">
        <f t="shared" si="3"/>
        <v>0.96488337008239533</v>
      </c>
      <c r="M40" s="8">
        <f t="shared" si="1"/>
        <v>0.9494650110247187</v>
      </c>
    </row>
    <row r="41" spans="1:13" x14ac:dyDescent="0.25">
      <c r="A41" s="10" t="s">
        <v>48</v>
      </c>
      <c r="B41" s="5">
        <f>+[2]Cum_Oport_Conf2!N47</f>
        <v>1</v>
      </c>
      <c r="C41" s="5">
        <f>+[2]Cum_Oport_Conf2!S47</f>
        <v>1</v>
      </c>
      <c r="D41" s="11">
        <f>+[2]Cum_Oport_Conf2!W47</f>
        <v>1</v>
      </c>
      <c r="E41" s="11">
        <f>+[2]Cum_Oport_Conf2!Z47</f>
        <v>1</v>
      </c>
      <c r="F41" s="12">
        <f t="shared" si="2"/>
        <v>1</v>
      </c>
      <c r="G41" s="7">
        <f>+[2]Cum_Oport_Conf2!O47</f>
        <v>1</v>
      </c>
      <c r="H41" s="5">
        <f>+[2]Cum_Oport_Conf2!T47</f>
        <v>0.8</v>
      </c>
      <c r="I41" s="12">
        <f t="shared" si="0"/>
        <v>0.9</v>
      </c>
      <c r="J41" s="13">
        <f>+[2]Cum_Oport_Conf2!AH47</f>
        <v>1</v>
      </c>
      <c r="K41" s="11">
        <f>+[2]Cum_Oport_Conf2!AI47</f>
        <v>0.72528363047001621</v>
      </c>
      <c r="L41" s="6">
        <f t="shared" si="3"/>
        <v>0.94505672609400326</v>
      </c>
      <c r="M41" s="8">
        <f t="shared" si="1"/>
        <v>0.94351701782820108</v>
      </c>
    </row>
    <row r="42" spans="1:13" x14ac:dyDescent="0.25">
      <c r="A42" s="10" t="s">
        <v>49</v>
      </c>
      <c r="B42" s="5">
        <f>+[2]Cum_Oport_Conf2!N48</f>
        <v>1</v>
      </c>
      <c r="C42" s="5">
        <f>+[2]Cum_Oport_Conf2!S48</f>
        <v>1</v>
      </c>
      <c r="D42" s="11">
        <f>+[2]Cum_Oport_Conf2!W48</f>
        <v>1</v>
      </c>
      <c r="E42" s="11">
        <f>+[2]Cum_Oport_Conf2!Z48</f>
        <v>1</v>
      </c>
      <c r="F42" s="12">
        <f t="shared" si="2"/>
        <v>1</v>
      </c>
      <c r="G42" s="7">
        <f>+[2]Cum_Oport_Conf2!O48</f>
        <v>1</v>
      </c>
      <c r="H42" s="5">
        <f>+[2]Cum_Oport_Conf2!T48</f>
        <v>1</v>
      </c>
      <c r="I42" s="12">
        <f t="shared" si="0"/>
        <v>1</v>
      </c>
      <c r="J42" s="13">
        <f>+[2]Cum_Oport_Conf2!AH48</f>
        <v>1</v>
      </c>
      <c r="K42" s="11">
        <f>+[2]Cum_Oport_Conf2!AI48</f>
        <v>0.81250902787808754</v>
      </c>
      <c r="L42" s="6">
        <f t="shared" si="3"/>
        <v>0.9625018055756176</v>
      </c>
      <c r="M42" s="8">
        <f t="shared" si="1"/>
        <v>0.98875054167268517</v>
      </c>
    </row>
    <row r="43" spans="1:13" x14ac:dyDescent="0.25">
      <c r="A43" s="10" t="s">
        <v>50</v>
      </c>
      <c r="B43" s="5">
        <f>+[2]Cum_Oport_Conf2!N49</f>
        <v>1</v>
      </c>
      <c r="C43" s="5">
        <f>+[2]Cum_Oport_Conf2!S49</f>
        <v>0.4</v>
      </c>
      <c r="D43" s="11">
        <f>+[2]Cum_Oport_Conf2!W49</f>
        <v>0.5</v>
      </c>
      <c r="E43" s="11">
        <f>+[2]Cum_Oport_Conf2!Z49</f>
        <v>0.5</v>
      </c>
      <c r="F43" s="12">
        <f t="shared" si="2"/>
        <v>0.6</v>
      </c>
      <c r="G43" s="7">
        <f>+[2]Cum_Oport_Conf2!O49</f>
        <v>1</v>
      </c>
      <c r="H43" s="5">
        <f>+[2]Cum_Oport_Conf2!T49</f>
        <v>0.8</v>
      </c>
      <c r="I43" s="12">
        <f t="shared" si="0"/>
        <v>0.9</v>
      </c>
      <c r="J43" s="13">
        <f>+[2]Cum_Oport_Conf2!AH49</f>
        <v>0.86665011174571638</v>
      </c>
      <c r="K43" s="11">
        <f>+[2]Cum_Oport_Conf2!AI49</f>
        <v>0.78048780487804881</v>
      </c>
      <c r="L43" s="6">
        <f t="shared" si="3"/>
        <v>0.84941765037218298</v>
      </c>
      <c r="M43" s="8">
        <f t="shared" si="1"/>
        <v>0.79482529511165489</v>
      </c>
    </row>
    <row r="44" spans="1:13" x14ac:dyDescent="0.25">
      <c r="A44" s="10" t="s">
        <v>51</v>
      </c>
      <c r="B44" s="5">
        <f>+[2]Cum_Oport_Conf2!N50</f>
        <v>1</v>
      </c>
      <c r="C44" s="5">
        <f>+[2]Cum_Oport_Conf2!S50</f>
        <v>0.5</v>
      </c>
      <c r="D44" s="11">
        <f>+[2]Cum_Oport_Conf2!W50</f>
        <v>0.5</v>
      </c>
      <c r="E44" s="11">
        <f>+[2]Cum_Oport_Conf2!Z50</f>
        <v>0.5</v>
      </c>
      <c r="F44" s="12">
        <f t="shared" si="2"/>
        <v>0.625</v>
      </c>
      <c r="G44" s="7">
        <f>+[2]Cum_Oport_Conf2!O50</f>
        <v>1</v>
      </c>
      <c r="H44" s="5">
        <f>+[2]Cum_Oport_Conf2!T50</f>
        <v>1</v>
      </c>
      <c r="I44" s="12">
        <f t="shared" si="0"/>
        <v>1</v>
      </c>
      <c r="J44" s="13">
        <f>+[2]Cum_Oport_Conf2!AH50</f>
        <v>1</v>
      </c>
      <c r="K44" s="11">
        <f>+[2]Cum_Oport_Conf2!AI50</f>
        <v>0.668364099299809</v>
      </c>
      <c r="L44" s="6">
        <f t="shared" si="3"/>
        <v>0.93367281985996187</v>
      </c>
      <c r="M44" s="8">
        <f t="shared" si="1"/>
        <v>0.86760184595798862</v>
      </c>
    </row>
    <row r="45" spans="1:13" x14ac:dyDescent="0.25">
      <c r="A45" s="10" t="s">
        <v>52</v>
      </c>
      <c r="B45" s="5">
        <f>+[2]Cum_Oport_Conf2!N51</f>
        <v>1</v>
      </c>
      <c r="C45" s="5">
        <f>+[2]Cum_Oport_Conf2!S51</f>
        <v>1</v>
      </c>
      <c r="D45" s="11">
        <f>+[2]Cum_Oport_Conf2!W51</f>
        <v>1</v>
      </c>
      <c r="E45" s="11">
        <f>+[2]Cum_Oport_Conf2!Z51</f>
        <v>1</v>
      </c>
      <c r="F45" s="12">
        <f t="shared" si="2"/>
        <v>1</v>
      </c>
      <c r="G45" s="7">
        <f>+[2]Cum_Oport_Conf2!O51</f>
        <v>1</v>
      </c>
      <c r="H45" s="5">
        <f>+[2]Cum_Oport_Conf2!T51</f>
        <v>0.8</v>
      </c>
      <c r="I45" s="12">
        <f t="shared" si="0"/>
        <v>0.9</v>
      </c>
      <c r="J45" s="13">
        <f>+[2]Cum_Oport_Conf2!AH51</f>
        <v>1</v>
      </c>
      <c r="K45" s="11">
        <f>+[2]Cum_Oport_Conf2!AI51</f>
        <v>0.8667879306655254</v>
      </c>
      <c r="L45" s="6">
        <f t="shared" si="3"/>
        <v>0.97335758613310519</v>
      </c>
      <c r="M45" s="8">
        <f t="shared" si="1"/>
        <v>0.95200727583993161</v>
      </c>
    </row>
    <row r="46" spans="1:13" x14ac:dyDescent="0.25">
      <c r="A46" s="10" t="s">
        <v>53</v>
      </c>
      <c r="B46" s="5">
        <f>+[2]Cum_Oport_Conf2!N52</f>
        <v>1</v>
      </c>
      <c r="C46" s="5">
        <f>+[2]Cum_Oport_Conf2!S52</f>
        <v>1</v>
      </c>
      <c r="D46" s="11">
        <f>+[2]Cum_Oport_Conf2!W52</f>
        <v>1</v>
      </c>
      <c r="E46" s="11">
        <f>+[2]Cum_Oport_Conf2!Z52</f>
        <v>1</v>
      </c>
      <c r="F46" s="12">
        <f t="shared" si="2"/>
        <v>1</v>
      </c>
      <c r="G46" s="7">
        <f>+[2]Cum_Oport_Conf2!O52</f>
        <v>1</v>
      </c>
      <c r="H46" s="5">
        <f>+[2]Cum_Oport_Conf2!T52</f>
        <v>0.6</v>
      </c>
      <c r="I46" s="12">
        <f t="shared" si="0"/>
        <v>0.8</v>
      </c>
      <c r="J46" s="13">
        <f>+[2]Cum_Oport_Conf2!AH52</f>
        <v>1</v>
      </c>
      <c r="K46" s="11">
        <f>+[2]Cum_Oport_Conf2!AI52</f>
        <v>0.83684721547957552</v>
      </c>
      <c r="L46" s="6">
        <f t="shared" si="3"/>
        <v>0.96736944309591522</v>
      </c>
      <c r="M46" s="8">
        <f t="shared" si="1"/>
        <v>0.91021083292877458</v>
      </c>
    </row>
    <row r="47" spans="1:13" x14ac:dyDescent="0.25">
      <c r="A47" s="10" t="s">
        <v>54</v>
      </c>
      <c r="B47" s="5">
        <f>+[2]Cum_Oport_Conf2!N53</f>
        <v>1</v>
      </c>
      <c r="C47" s="5">
        <f>+[2]Cum_Oport_Conf2!S53</f>
        <v>0.3</v>
      </c>
      <c r="D47" s="11">
        <f>+[2]Cum_Oport_Conf2!W53</f>
        <v>0.5</v>
      </c>
      <c r="E47" s="11">
        <f>+[2]Cum_Oport_Conf2!Z53</f>
        <v>0.5</v>
      </c>
      <c r="F47" s="12">
        <f t="shared" si="2"/>
        <v>0.57499999999999996</v>
      </c>
      <c r="G47" s="7">
        <f>+[2]Cum_Oport_Conf2!O53</f>
        <v>1</v>
      </c>
      <c r="H47" s="5">
        <f>+[2]Cum_Oport_Conf2!T53</f>
        <v>0.6</v>
      </c>
      <c r="I47" s="12">
        <f t="shared" si="0"/>
        <v>0.8</v>
      </c>
      <c r="J47" s="13">
        <f>+[2]Cum_Oport_Conf2!AH53</f>
        <v>1</v>
      </c>
      <c r="K47" s="11">
        <f>+[2]Cum_Oport_Conf2!AI53</f>
        <v>0.79524644457432303</v>
      </c>
      <c r="L47" s="6">
        <f t="shared" si="3"/>
        <v>0.95904928891486463</v>
      </c>
      <c r="M47" s="8">
        <f t="shared" si="1"/>
        <v>0.78021478667445943</v>
      </c>
    </row>
    <row r="48" spans="1:13" x14ac:dyDescent="0.25">
      <c r="A48" s="10" t="s">
        <v>55</v>
      </c>
      <c r="B48" s="5">
        <f>+[2]Cum_Oport_Conf2!N54</f>
        <v>1</v>
      </c>
      <c r="C48" s="5">
        <f>+[2]Cum_Oport_Conf2!S54</f>
        <v>1</v>
      </c>
      <c r="D48" s="11">
        <f>+[2]Cum_Oport_Conf2!W54</f>
        <v>1</v>
      </c>
      <c r="E48" s="11">
        <f>+[2]Cum_Oport_Conf2!Z54</f>
        <v>1</v>
      </c>
      <c r="F48" s="12">
        <f t="shared" si="2"/>
        <v>1</v>
      </c>
      <c r="G48" s="7">
        <f>+[2]Cum_Oport_Conf2!O54</f>
        <v>1</v>
      </c>
      <c r="H48" s="5">
        <f>+[2]Cum_Oport_Conf2!T54</f>
        <v>0.8</v>
      </c>
      <c r="I48" s="12">
        <f t="shared" si="0"/>
        <v>0.9</v>
      </c>
      <c r="J48" s="13">
        <f>+[2]Cum_Oport_Conf2!AH54</f>
        <v>1</v>
      </c>
      <c r="K48" s="11">
        <f>+[2]Cum_Oport_Conf2!AI54</f>
        <v>1</v>
      </c>
      <c r="L48" s="6">
        <f t="shared" si="3"/>
        <v>1</v>
      </c>
      <c r="M48" s="8">
        <f t="shared" si="1"/>
        <v>0.96</v>
      </c>
    </row>
    <row r="49" spans="1:13" x14ac:dyDescent="0.25">
      <c r="A49" s="10" t="s">
        <v>56</v>
      </c>
      <c r="B49" s="5">
        <f>+[2]Cum_Oport_Conf2!N55</f>
        <v>1</v>
      </c>
      <c r="C49" s="5">
        <f>+[2]Cum_Oport_Conf2!S55</f>
        <v>1</v>
      </c>
      <c r="D49" s="11">
        <f>+[2]Cum_Oport_Conf2!W55</f>
        <v>1</v>
      </c>
      <c r="E49" s="11">
        <f>+[2]Cum_Oport_Conf2!Z55</f>
        <v>1</v>
      </c>
      <c r="F49" s="12">
        <f t="shared" si="2"/>
        <v>1</v>
      </c>
      <c r="G49" s="7">
        <f>+[2]Cum_Oport_Conf2!O55</f>
        <v>1</v>
      </c>
      <c r="H49" s="5">
        <f>+[2]Cum_Oport_Conf2!T55</f>
        <v>0.8</v>
      </c>
      <c r="I49" s="12">
        <f t="shared" si="0"/>
        <v>0.9</v>
      </c>
      <c r="J49" s="13">
        <f>+[2]Cum_Oport_Conf2!AH55</f>
        <v>0.84387750316559584</v>
      </c>
      <c r="K49" s="11">
        <f>+[2]Cum_Oport_Conf2!AI55</f>
        <v>0.88225662399523663</v>
      </c>
      <c r="L49" s="6">
        <f t="shared" si="3"/>
        <v>0.85155332733152411</v>
      </c>
      <c r="M49" s="8">
        <f t="shared" si="1"/>
        <v>0.91546599819945729</v>
      </c>
    </row>
    <row r="50" spans="1:13" x14ac:dyDescent="0.25">
      <c r="A50" s="10" t="s">
        <v>57</v>
      </c>
      <c r="B50" s="5">
        <f>+[2]Cum_Oport_Conf2!N56</f>
        <v>1</v>
      </c>
      <c r="C50" s="5">
        <f>+[2]Cum_Oport_Conf2!S56</f>
        <v>1</v>
      </c>
      <c r="D50" s="11">
        <f>+[2]Cum_Oport_Conf2!W56</f>
        <v>1</v>
      </c>
      <c r="E50" s="11">
        <f>+[2]Cum_Oport_Conf2!Z56</f>
        <v>1</v>
      </c>
      <c r="F50" s="12">
        <f t="shared" si="2"/>
        <v>1</v>
      </c>
      <c r="G50" s="7">
        <f>+[2]Cum_Oport_Conf2!O56</f>
        <v>1</v>
      </c>
      <c r="H50" s="5">
        <f>+[2]Cum_Oport_Conf2!T56</f>
        <v>0.6</v>
      </c>
      <c r="I50" s="12">
        <f t="shared" si="0"/>
        <v>0.8</v>
      </c>
      <c r="J50" s="13">
        <f>+[2]Cum_Oport_Conf2!AH56</f>
        <v>1</v>
      </c>
      <c r="K50" s="11">
        <f>+[2]Cum_Oport_Conf2!AI56</f>
        <v>0.88824583161085846</v>
      </c>
      <c r="L50" s="6">
        <f t="shared" si="3"/>
        <v>0.9776491663221718</v>
      </c>
      <c r="M50" s="8">
        <f t="shared" si="1"/>
        <v>0.91329474989665171</v>
      </c>
    </row>
    <row r="51" spans="1:13" x14ac:dyDescent="0.25">
      <c r="A51" s="10" t="s">
        <v>58</v>
      </c>
      <c r="B51" s="5">
        <f>+[2]Cum_Oport_Conf2!N57</f>
        <v>1</v>
      </c>
      <c r="C51" s="5">
        <f>+[2]Cum_Oport_Conf2!S57</f>
        <v>1</v>
      </c>
      <c r="D51" s="11">
        <f>+[2]Cum_Oport_Conf2!W57</f>
        <v>0.5</v>
      </c>
      <c r="E51" s="11">
        <f>+[2]Cum_Oport_Conf2!Z57</f>
        <v>0.5</v>
      </c>
      <c r="F51" s="12">
        <f t="shared" si="2"/>
        <v>0.75</v>
      </c>
      <c r="G51" s="7">
        <f>+[2]Cum_Oport_Conf2!O57</f>
        <v>1</v>
      </c>
      <c r="H51" s="5">
        <f>+[2]Cum_Oport_Conf2!T57</f>
        <v>0.8</v>
      </c>
      <c r="I51" s="12">
        <f t="shared" si="0"/>
        <v>0.9</v>
      </c>
      <c r="J51" s="13">
        <f>+[2]Cum_Oport_Conf2!AH57</f>
        <v>1</v>
      </c>
      <c r="K51" s="11">
        <f>+[2]Cum_Oport_Conf2!AI57</f>
        <v>1</v>
      </c>
      <c r="L51" s="6">
        <f t="shared" si="3"/>
        <v>1</v>
      </c>
      <c r="M51" s="8">
        <f t="shared" si="1"/>
        <v>0.88500000000000001</v>
      </c>
    </row>
    <row r="52" spans="1:13" x14ac:dyDescent="0.25">
      <c r="A52" s="10" t="s">
        <v>59</v>
      </c>
      <c r="B52" s="5">
        <f>+[2]Cum_Oport_Conf2!N58</f>
        <v>1</v>
      </c>
      <c r="C52" s="5">
        <f>+[2]Cum_Oport_Conf2!S58</f>
        <v>0.5</v>
      </c>
      <c r="D52" s="11">
        <f>+[2]Cum_Oport_Conf2!W58</f>
        <v>0.5</v>
      </c>
      <c r="E52" s="11">
        <f>+[2]Cum_Oport_Conf2!Z58</f>
        <v>0.5</v>
      </c>
      <c r="F52" s="12">
        <f t="shared" si="2"/>
        <v>0.625</v>
      </c>
      <c r="G52" s="7">
        <f>+[2]Cum_Oport_Conf2!O58</f>
        <v>1</v>
      </c>
      <c r="H52" s="5">
        <f>+[2]Cum_Oport_Conf2!T58</f>
        <v>1</v>
      </c>
      <c r="I52" s="12">
        <f t="shared" si="0"/>
        <v>1</v>
      </c>
      <c r="J52" s="13">
        <f>+[2]Cum_Oport_Conf2!AH58</f>
        <v>1</v>
      </c>
      <c r="K52" s="11">
        <f>+[2]Cum_Oport_Conf2!AI58</f>
        <v>0.67853509664292977</v>
      </c>
      <c r="L52" s="6">
        <f t="shared" si="3"/>
        <v>0.93570701932858602</v>
      </c>
      <c r="M52" s="8">
        <f t="shared" si="1"/>
        <v>0.86821210579857588</v>
      </c>
    </row>
    <row r="53" spans="1:13" x14ac:dyDescent="0.25">
      <c r="A53" s="10" t="s">
        <v>60</v>
      </c>
      <c r="B53" s="5">
        <f>+[2]Cum_Oport_Conf2!N59</f>
        <v>1</v>
      </c>
      <c r="C53" s="5">
        <f>+[2]Cum_Oport_Conf2!S59</f>
        <v>1</v>
      </c>
      <c r="D53" s="11">
        <f>+[2]Cum_Oport_Conf2!W59</f>
        <v>0.5</v>
      </c>
      <c r="E53" s="11">
        <f>+[2]Cum_Oport_Conf2!Z59</f>
        <v>0.5</v>
      </c>
      <c r="F53" s="12">
        <f t="shared" si="2"/>
        <v>0.75</v>
      </c>
      <c r="G53" s="7">
        <f>+[2]Cum_Oport_Conf2!O59</f>
        <v>1</v>
      </c>
      <c r="H53" s="5">
        <f>+[2]Cum_Oport_Conf2!T59</f>
        <v>0.8</v>
      </c>
      <c r="I53" s="12">
        <f t="shared" si="0"/>
        <v>0.9</v>
      </c>
      <c r="J53" s="13">
        <f>+[2]Cum_Oport_Conf2!AH59</f>
        <v>1</v>
      </c>
      <c r="K53" s="11">
        <f>+[2]Cum_Oport_Conf2!AI59</f>
        <v>0.80506265242620467</v>
      </c>
      <c r="L53" s="6">
        <f t="shared" si="3"/>
        <v>0.96101253048524105</v>
      </c>
      <c r="M53" s="8">
        <f t="shared" si="1"/>
        <v>0.87330375914557234</v>
      </c>
    </row>
    <row r="54" spans="1:13" x14ac:dyDescent="0.25">
      <c r="A54" s="10" t="s">
        <v>61</v>
      </c>
      <c r="B54" s="5">
        <f>+[2]Cum_Oport_Conf2!N60</f>
        <v>1</v>
      </c>
      <c r="C54" s="5">
        <f>+[2]Cum_Oport_Conf2!S60</f>
        <v>1</v>
      </c>
      <c r="D54" s="11">
        <f>+[2]Cum_Oport_Conf2!W60</f>
        <v>1</v>
      </c>
      <c r="E54" s="11">
        <f>+[2]Cum_Oport_Conf2!Z60</f>
        <v>1</v>
      </c>
      <c r="F54" s="12">
        <f t="shared" si="2"/>
        <v>1</v>
      </c>
      <c r="G54" s="7">
        <f>+[2]Cum_Oport_Conf2!O60</f>
        <v>1</v>
      </c>
      <c r="H54" s="5">
        <f>+[2]Cum_Oport_Conf2!T60</f>
        <v>1</v>
      </c>
      <c r="I54" s="12">
        <f t="shared" si="0"/>
        <v>1</v>
      </c>
      <c r="J54" s="13">
        <f>+[2]Cum_Oport_Conf2!AH60</f>
        <v>1</v>
      </c>
      <c r="K54" s="11">
        <f>+[2]Cum_Oport_Conf2!AI60</f>
        <v>0.54327424400417101</v>
      </c>
      <c r="L54" s="6">
        <f t="shared" si="3"/>
        <v>0.90865484880083425</v>
      </c>
      <c r="M54" s="8">
        <f t="shared" si="1"/>
        <v>0.97259645464025024</v>
      </c>
    </row>
    <row r="55" spans="1:13" x14ac:dyDescent="0.25">
      <c r="A55" s="10" t="s">
        <v>62</v>
      </c>
      <c r="B55" s="5">
        <f>+[2]Cum_Oport_Conf2!N61</f>
        <v>1</v>
      </c>
      <c r="C55" s="5">
        <f>+[2]Cum_Oport_Conf2!S61</f>
        <v>0.3</v>
      </c>
      <c r="D55" s="11">
        <f>+[2]Cum_Oport_Conf2!W61</f>
        <v>0.5</v>
      </c>
      <c r="E55" s="11">
        <f>+[2]Cum_Oport_Conf2!Z61</f>
        <v>0.5</v>
      </c>
      <c r="F55" s="12">
        <f t="shared" si="2"/>
        <v>0.57499999999999996</v>
      </c>
      <c r="G55" s="7">
        <f>+[2]Cum_Oport_Conf2!O61</f>
        <v>1</v>
      </c>
      <c r="H55" s="5">
        <f>+[2]Cum_Oport_Conf2!T61</f>
        <v>0.6</v>
      </c>
      <c r="I55" s="12">
        <f t="shared" si="0"/>
        <v>0.8</v>
      </c>
      <c r="J55" s="13">
        <f>+[2]Cum_Oport_Conf2!AH61</f>
        <v>0.7087870822380774</v>
      </c>
      <c r="K55" s="11">
        <f>+[2]Cum_Oport_Conf2!AI61</f>
        <v>1</v>
      </c>
      <c r="L55" s="6">
        <f t="shared" si="3"/>
        <v>0.76702966579046206</v>
      </c>
      <c r="M55" s="8">
        <f t="shared" si="1"/>
        <v>0.72260889973713871</v>
      </c>
    </row>
    <row r="56" spans="1:13" x14ac:dyDescent="0.25">
      <c r="A56" s="10" t="s">
        <v>63</v>
      </c>
      <c r="B56" s="5">
        <f>+[2]Cum_Oport_Conf2!N62</f>
        <v>1</v>
      </c>
      <c r="C56" s="5">
        <f>+[2]Cum_Oport_Conf2!S62</f>
        <v>1</v>
      </c>
      <c r="D56" s="11">
        <f>+[2]Cum_Oport_Conf2!W62</f>
        <v>0.5</v>
      </c>
      <c r="E56" s="11">
        <f>+[2]Cum_Oport_Conf2!Z62</f>
        <v>0.5</v>
      </c>
      <c r="F56" s="12">
        <f t="shared" si="2"/>
        <v>0.75</v>
      </c>
      <c r="G56" s="7">
        <f>+[2]Cum_Oport_Conf2!O62</f>
        <v>1</v>
      </c>
      <c r="H56" s="5">
        <f>+[2]Cum_Oport_Conf2!T62</f>
        <v>0.6</v>
      </c>
      <c r="I56" s="12">
        <f t="shared" si="0"/>
        <v>0.8</v>
      </c>
      <c r="J56" s="13">
        <f>+[2]Cum_Oport_Conf2!AH62</f>
        <v>1</v>
      </c>
      <c r="K56" s="11">
        <f>+[2]Cum_Oport_Conf2!AI62</f>
        <v>1</v>
      </c>
      <c r="L56" s="6">
        <f t="shared" si="3"/>
        <v>1</v>
      </c>
      <c r="M56" s="8">
        <f t="shared" si="1"/>
        <v>0.84499999999999997</v>
      </c>
    </row>
    <row r="57" spans="1:13" x14ac:dyDescent="0.25">
      <c r="A57" s="10" t="s">
        <v>64</v>
      </c>
      <c r="B57" s="5">
        <f>+[2]Cum_Oport_Conf2!N63</f>
        <v>1</v>
      </c>
      <c r="C57" s="5">
        <f>+[2]Cum_Oport_Conf2!S63</f>
        <v>1</v>
      </c>
      <c r="D57" s="11">
        <f>+[2]Cum_Oport_Conf2!W63</f>
        <v>1</v>
      </c>
      <c r="E57" s="11">
        <f>+[2]Cum_Oport_Conf2!Z63</f>
        <v>1</v>
      </c>
      <c r="F57" s="12">
        <f t="shared" si="2"/>
        <v>1</v>
      </c>
      <c r="G57" s="7">
        <f>+[2]Cum_Oport_Conf2!O63</f>
        <v>1</v>
      </c>
      <c r="H57" s="5">
        <f>+[2]Cum_Oport_Conf2!T63</f>
        <v>1</v>
      </c>
      <c r="I57" s="12">
        <f t="shared" si="0"/>
        <v>1</v>
      </c>
      <c r="J57" s="13">
        <f>+[2]Cum_Oport_Conf2!AH63</f>
        <v>1</v>
      </c>
      <c r="K57" s="11">
        <f>+[2]Cum_Oport_Conf2!AI63</f>
        <v>0.87101217287719168</v>
      </c>
      <c r="L57" s="6">
        <f t="shared" si="3"/>
        <v>0.97420243457543843</v>
      </c>
      <c r="M57" s="8">
        <f t="shared" si="1"/>
        <v>0.99226073037263141</v>
      </c>
    </row>
    <row r="58" spans="1:13" x14ac:dyDescent="0.25">
      <c r="A58" s="10" t="s">
        <v>65</v>
      </c>
      <c r="B58" s="5">
        <f>+[2]Cum_Oport_Conf2!N64</f>
        <v>1</v>
      </c>
      <c r="C58" s="5">
        <f>+[2]Cum_Oport_Conf2!S64</f>
        <v>1</v>
      </c>
      <c r="D58" s="11">
        <f>+[2]Cum_Oport_Conf2!W64</f>
        <v>1</v>
      </c>
      <c r="E58" s="11">
        <f>+[2]Cum_Oport_Conf2!Z64</f>
        <v>1</v>
      </c>
      <c r="F58" s="12">
        <f t="shared" si="2"/>
        <v>1</v>
      </c>
      <c r="G58" s="7">
        <f>+[2]Cum_Oport_Conf2!O64</f>
        <v>1</v>
      </c>
      <c r="H58" s="5">
        <f>+[2]Cum_Oport_Conf2!T64</f>
        <v>1</v>
      </c>
      <c r="I58" s="12">
        <f t="shared" si="0"/>
        <v>1</v>
      </c>
      <c r="J58" s="13">
        <f>+[2]Cum_Oport_Conf2!AH64</f>
        <v>1</v>
      </c>
      <c r="K58" s="11">
        <f>+[2]Cum_Oport_Conf2!AI64</f>
        <v>0.76551996836694347</v>
      </c>
      <c r="L58" s="6">
        <f t="shared" si="3"/>
        <v>0.95310399367338872</v>
      </c>
      <c r="M58" s="8">
        <f t="shared" si="1"/>
        <v>0.98593119810201657</v>
      </c>
    </row>
    <row r="59" spans="1:13" x14ac:dyDescent="0.25">
      <c r="A59" s="10" t="s">
        <v>66</v>
      </c>
      <c r="B59" s="5">
        <f>+[2]Cum_Oport_Conf2!N65</f>
        <v>1</v>
      </c>
      <c r="C59" s="5">
        <f>+[2]Cum_Oport_Conf2!S65</f>
        <v>1</v>
      </c>
      <c r="D59" s="11">
        <f>+[2]Cum_Oport_Conf2!W65</f>
        <v>1</v>
      </c>
      <c r="E59" s="11">
        <f>+[2]Cum_Oport_Conf2!Z65</f>
        <v>1</v>
      </c>
      <c r="F59" s="12">
        <f t="shared" si="2"/>
        <v>1</v>
      </c>
      <c r="G59" s="7">
        <f>+[2]Cum_Oport_Conf2!O65</f>
        <v>1</v>
      </c>
      <c r="H59" s="5">
        <f>+[2]Cum_Oport_Conf2!T65</f>
        <v>1</v>
      </c>
      <c r="I59" s="12">
        <f t="shared" si="0"/>
        <v>1</v>
      </c>
      <c r="J59" s="13">
        <f>+[2]Cum_Oport_Conf2!AH65</f>
        <v>1</v>
      </c>
      <c r="K59" s="11">
        <f>+[2]Cum_Oport_Conf2!AI65</f>
        <v>1</v>
      </c>
      <c r="L59" s="6">
        <f t="shared" si="3"/>
        <v>1</v>
      </c>
      <c r="M59" s="8">
        <f t="shared" si="1"/>
        <v>1</v>
      </c>
    </row>
    <row r="60" spans="1:13" x14ac:dyDescent="0.25">
      <c r="A60" s="10" t="s">
        <v>67</v>
      </c>
      <c r="B60" s="5">
        <f>+[2]Cum_Oport_Conf2!N66</f>
        <v>1</v>
      </c>
      <c r="C60" s="5">
        <f>+[2]Cum_Oport_Conf2!S66</f>
        <v>1</v>
      </c>
      <c r="D60" s="11">
        <f>+[2]Cum_Oport_Conf2!W66</f>
        <v>0.5</v>
      </c>
      <c r="E60" s="11">
        <f>+[2]Cum_Oport_Conf2!Z66</f>
        <v>0.5</v>
      </c>
      <c r="F60" s="12">
        <f t="shared" si="2"/>
        <v>0.75</v>
      </c>
      <c r="G60" s="7">
        <f>+[2]Cum_Oport_Conf2!O66</f>
        <v>1</v>
      </c>
      <c r="H60" s="5">
        <f>+[2]Cum_Oport_Conf2!T66</f>
        <v>1</v>
      </c>
      <c r="I60" s="12">
        <f t="shared" si="0"/>
        <v>1</v>
      </c>
      <c r="J60" s="13">
        <f>+[2]Cum_Oport_Conf2!AH66</f>
        <v>1</v>
      </c>
      <c r="K60" s="11">
        <f>+[2]Cum_Oport_Conf2!AI66</f>
        <v>1</v>
      </c>
      <c r="L60" s="6">
        <f t="shared" si="3"/>
        <v>1</v>
      </c>
      <c r="M60" s="8">
        <f t="shared" si="1"/>
        <v>0.92500000000000004</v>
      </c>
    </row>
    <row r="61" spans="1:13" x14ac:dyDescent="0.25">
      <c r="A61" s="10" t="s">
        <v>68</v>
      </c>
      <c r="B61" s="5">
        <f>+[2]Cum_Oport_Conf2!N67</f>
        <v>1</v>
      </c>
      <c r="C61" s="5">
        <f>+[2]Cum_Oport_Conf2!S67</f>
        <v>1</v>
      </c>
      <c r="D61" s="11">
        <f>+[2]Cum_Oport_Conf2!W67</f>
        <v>1</v>
      </c>
      <c r="E61" s="11">
        <f>+[2]Cum_Oport_Conf2!Z67</f>
        <v>1</v>
      </c>
      <c r="F61" s="12">
        <f t="shared" si="2"/>
        <v>1</v>
      </c>
      <c r="G61" s="7">
        <f>+[2]Cum_Oport_Conf2!O67</f>
        <v>1</v>
      </c>
      <c r="H61" s="5">
        <f>+[2]Cum_Oport_Conf2!T67</f>
        <v>0.8</v>
      </c>
      <c r="I61" s="12">
        <f t="shared" si="0"/>
        <v>0.9</v>
      </c>
      <c r="J61" s="13">
        <f>+[2]Cum_Oport_Conf2!AH67</f>
        <v>1</v>
      </c>
      <c r="K61" s="11">
        <f>+[2]Cum_Oport_Conf2!AI67</f>
        <v>0.55577047066408769</v>
      </c>
      <c r="L61" s="6">
        <f t="shared" si="3"/>
        <v>0.91115409413281756</v>
      </c>
      <c r="M61" s="8">
        <f t="shared" si="1"/>
        <v>0.93334622823984525</v>
      </c>
    </row>
    <row r="62" spans="1:13" x14ac:dyDescent="0.25">
      <c r="A62" s="10" t="s">
        <v>69</v>
      </c>
      <c r="B62" s="5">
        <f>+[2]Cum_Oport_Conf2!N68</f>
        <v>1</v>
      </c>
      <c r="C62" s="5">
        <f>+[2]Cum_Oport_Conf2!S68</f>
        <v>1</v>
      </c>
      <c r="D62" s="11">
        <f>+[2]Cum_Oport_Conf2!W68</f>
        <v>1</v>
      </c>
      <c r="E62" s="11">
        <f>+[2]Cum_Oport_Conf2!Z68</f>
        <v>1</v>
      </c>
      <c r="F62" s="12">
        <f t="shared" si="2"/>
        <v>1</v>
      </c>
      <c r="G62" s="7">
        <f>+[2]Cum_Oport_Conf2!O68</f>
        <v>1</v>
      </c>
      <c r="H62" s="5">
        <f>+[2]Cum_Oport_Conf2!T68</f>
        <v>1</v>
      </c>
      <c r="I62" s="12">
        <f t="shared" si="0"/>
        <v>1</v>
      </c>
      <c r="J62" s="13">
        <f>+[2]Cum_Oport_Conf2!AH68</f>
        <v>1</v>
      </c>
      <c r="K62" s="11">
        <f>+[2]Cum_Oport_Conf2!AI68</f>
        <v>0.7811104910714286</v>
      </c>
      <c r="L62" s="6">
        <f t="shared" si="3"/>
        <v>0.95622209821428572</v>
      </c>
      <c r="M62" s="8">
        <f t="shared" si="1"/>
        <v>0.98686662946428561</v>
      </c>
    </row>
    <row r="63" spans="1:13" x14ac:dyDescent="0.25">
      <c r="A63" s="10" t="s">
        <v>70</v>
      </c>
      <c r="B63" s="5">
        <f>+[2]Cum_Oport_Conf2!N69</f>
        <v>1</v>
      </c>
      <c r="C63" s="5">
        <f>+[2]Cum_Oport_Conf2!S69</f>
        <v>1</v>
      </c>
      <c r="D63" s="11">
        <f>+[2]Cum_Oport_Conf2!W69</f>
        <v>0.5</v>
      </c>
      <c r="E63" s="11">
        <f>+[2]Cum_Oport_Conf2!Z69</f>
        <v>0.5</v>
      </c>
      <c r="F63" s="12">
        <f t="shared" si="2"/>
        <v>0.75</v>
      </c>
      <c r="G63" s="7">
        <f>+[2]Cum_Oport_Conf2!O69</f>
        <v>1</v>
      </c>
      <c r="H63" s="5">
        <f>+[2]Cum_Oport_Conf2!T69</f>
        <v>0.8</v>
      </c>
      <c r="I63" s="12">
        <f t="shared" si="0"/>
        <v>0.9</v>
      </c>
      <c r="J63" s="13">
        <f>+[2]Cum_Oport_Conf2!AH69</f>
        <v>1</v>
      </c>
      <c r="K63" s="11">
        <f>+[2]Cum_Oport_Conf2!AI69</f>
        <v>0.8009799682951434</v>
      </c>
      <c r="L63" s="6">
        <f t="shared" si="3"/>
        <v>0.96019599365902875</v>
      </c>
      <c r="M63" s="8">
        <f t="shared" si="1"/>
        <v>0.87305879809770859</v>
      </c>
    </row>
    <row r="64" spans="1:13" x14ac:dyDescent="0.25">
      <c r="A64" s="10" t="s">
        <v>71</v>
      </c>
      <c r="B64" s="5">
        <f>+[2]Cum_Oport_Conf2!N70</f>
        <v>1</v>
      </c>
      <c r="C64" s="5">
        <f>+[2]Cum_Oport_Conf2!S70</f>
        <v>1</v>
      </c>
      <c r="D64" s="11">
        <f>+[2]Cum_Oport_Conf2!W70</f>
        <v>1</v>
      </c>
      <c r="E64" s="11">
        <f>+[2]Cum_Oport_Conf2!Z70</f>
        <v>1</v>
      </c>
      <c r="F64" s="12">
        <f t="shared" si="2"/>
        <v>1</v>
      </c>
      <c r="G64" s="7">
        <f>+[2]Cum_Oport_Conf2!O70</f>
        <v>1</v>
      </c>
      <c r="H64" s="5">
        <f>+[2]Cum_Oport_Conf2!T70</f>
        <v>1</v>
      </c>
      <c r="I64" s="12">
        <f t="shared" si="0"/>
        <v>1</v>
      </c>
      <c r="J64" s="13">
        <f>+[2]Cum_Oport_Conf2!AH70</f>
        <v>1</v>
      </c>
      <c r="K64" s="11">
        <f>+[2]Cum_Oport_Conf2!AI70</f>
        <v>1</v>
      </c>
      <c r="L64" s="6">
        <f t="shared" si="3"/>
        <v>1</v>
      </c>
      <c r="M64" s="8">
        <f t="shared" si="1"/>
        <v>1</v>
      </c>
    </row>
    <row r="65" spans="1:13" x14ac:dyDescent="0.25">
      <c r="A65" s="10" t="s">
        <v>72</v>
      </c>
      <c r="B65" s="5">
        <f>+[2]Cum_Oport_Conf2!N71</f>
        <v>1</v>
      </c>
      <c r="C65" s="5">
        <f>+[2]Cum_Oport_Conf2!S71</f>
        <v>1</v>
      </c>
      <c r="D65" s="11">
        <f>+[2]Cum_Oport_Conf2!W71</f>
        <v>1</v>
      </c>
      <c r="E65" s="11">
        <f>+[2]Cum_Oport_Conf2!Z71</f>
        <v>1</v>
      </c>
      <c r="F65" s="12">
        <f t="shared" si="2"/>
        <v>1</v>
      </c>
      <c r="G65" s="7">
        <f>+[2]Cum_Oport_Conf2!O71</f>
        <v>1</v>
      </c>
      <c r="H65" s="5">
        <f>+[2]Cum_Oport_Conf2!T71</f>
        <v>0.6</v>
      </c>
      <c r="I65" s="12">
        <f t="shared" si="0"/>
        <v>0.8</v>
      </c>
      <c r="J65" s="13">
        <f>+[2]Cum_Oport_Conf2!AH71</f>
        <v>0.81553105501985257</v>
      </c>
      <c r="K65" s="11">
        <f>+[2]Cum_Oport_Conf2!AI71</f>
        <v>1</v>
      </c>
      <c r="L65" s="6">
        <f t="shared" si="3"/>
        <v>0.85242484401588214</v>
      </c>
      <c r="M65" s="8">
        <f t="shared" si="1"/>
        <v>0.87572745320476475</v>
      </c>
    </row>
    <row r="66" spans="1:13" x14ac:dyDescent="0.25">
      <c r="A66" s="10" t="s">
        <v>73</v>
      </c>
      <c r="B66" s="5">
        <f>+[2]Cum_Oport_Conf2!N72</f>
        <v>1</v>
      </c>
      <c r="C66" s="5">
        <f>+[2]Cum_Oport_Conf2!S72</f>
        <v>1</v>
      </c>
      <c r="D66" s="11">
        <f>+[2]Cum_Oport_Conf2!W72</f>
        <v>1</v>
      </c>
      <c r="E66" s="11">
        <f>+[2]Cum_Oport_Conf2!Z72</f>
        <v>1</v>
      </c>
      <c r="F66" s="12">
        <f t="shared" si="2"/>
        <v>1</v>
      </c>
      <c r="G66" s="7">
        <f>+[2]Cum_Oport_Conf2!O72</f>
        <v>1</v>
      </c>
      <c r="H66" s="5">
        <f>+[2]Cum_Oport_Conf2!T72</f>
        <v>1</v>
      </c>
      <c r="I66" s="12">
        <f t="shared" si="0"/>
        <v>1</v>
      </c>
      <c r="J66" s="13">
        <f>+[2]Cum_Oport_Conf2!AH72</f>
        <v>1</v>
      </c>
      <c r="K66" s="11">
        <f>+[2]Cum_Oport_Conf2!AI72</f>
        <v>0.89393517228568775</v>
      </c>
      <c r="L66" s="6">
        <f t="shared" si="3"/>
        <v>0.97878703445713766</v>
      </c>
      <c r="M66" s="8">
        <f t="shared" si="1"/>
        <v>0.99363611033714117</v>
      </c>
    </row>
    <row r="67" spans="1:13" x14ac:dyDescent="0.25">
      <c r="A67" s="10" t="s">
        <v>74</v>
      </c>
      <c r="B67" s="5">
        <f>+[2]Cum_Oport_Conf2!N73</f>
        <v>0</v>
      </c>
      <c r="C67" s="5">
        <f>+[2]Cum_Oport_Conf2!S73</f>
        <v>1</v>
      </c>
      <c r="D67" s="11">
        <f>+[2]Cum_Oport_Conf2!W73</f>
        <v>0.5</v>
      </c>
      <c r="E67" s="11">
        <f>+[2]Cum_Oport_Conf2!Z73</f>
        <v>0.5</v>
      </c>
      <c r="F67" s="12">
        <f t="shared" si="2"/>
        <v>0.5</v>
      </c>
      <c r="G67" s="7">
        <f>+[2]Cum_Oport_Conf2!O73</f>
        <v>1</v>
      </c>
      <c r="H67" s="5">
        <f>+[2]Cum_Oport_Conf2!T73</f>
        <v>0.8</v>
      </c>
      <c r="I67" s="12">
        <f t="shared" si="0"/>
        <v>0.9</v>
      </c>
      <c r="J67" s="13">
        <f>+[2]Cum_Oport_Conf2!AH73</f>
        <v>1</v>
      </c>
      <c r="K67" s="11">
        <f>+[2]Cum_Oport_Conf2!AI73</f>
        <v>0.85348404635856345</v>
      </c>
      <c r="L67" s="6">
        <f t="shared" si="3"/>
        <v>0.97069680927171276</v>
      </c>
      <c r="M67" s="8">
        <f t="shared" si="1"/>
        <v>0.80120904278151384</v>
      </c>
    </row>
    <row r="68" spans="1:13" x14ac:dyDescent="0.25">
      <c r="A68" s="10" t="s">
        <v>75</v>
      </c>
      <c r="B68" s="5">
        <f>+[2]Cum_Oport_Conf2!N74</f>
        <v>1</v>
      </c>
      <c r="C68" s="5">
        <f>+[2]Cum_Oport_Conf2!S74</f>
        <v>1</v>
      </c>
      <c r="D68" s="11">
        <f>+[2]Cum_Oport_Conf2!W74</f>
        <v>1</v>
      </c>
      <c r="E68" s="11">
        <f>+[2]Cum_Oport_Conf2!Z74</f>
        <v>1</v>
      </c>
      <c r="F68" s="12">
        <f t="shared" si="2"/>
        <v>1</v>
      </c>
      <c r="G68" s="7">
        <f>+[2]Cum_Oport_Conf2!O74</f>
        <v>1</v>
      </c>
      <c r="H68" s="5">
        <f>+[2]Cum_Oport_Conf2!T74</f>
        <v>0.8</v>
      </c>
      <c r="I68" s="12">
        <f t="shared" si="0"/>
        <v>0.9</v>
      </c>
      <c r="J68" s="13">
        <f>+[2]Cum_Oport_Conf2!AH74</f>
        <v>1</v>
      </c>
      <c r="K68" s="11">
        <f>+[2]Cum_Oport_Conf2!AI74</f>
        <v>0.88776912505726069</v>
      </c>
      <c r="L68" s="6">
        <f t="shared" si="3"/>
        <v>0.97755382501145216</v>
      </c>
      <c r="M68" s="8">
        <f t="shared" si="1"/>
        <v>0.95326614750343563</v>
      </c>
    </row>
    <row r="69" spans="1:13" x14ac:dyDescent="0.25">
      <c r="A69" s="10" t="s">
        <v>76</v>
      </c>
      <c r="B69" s="5">
        <f>+[2]Cum_Oport_Conf2!N75</f>
        <v>1</v>
      </c>
      <c r="C69" s="5">
        <f>+[2]Cum_Oport_Conf2!S75</f>
        <v>1</v>
      </c>
      <c r="D69" s="11">
        <f>+[2]Cum_Oport_Conf2!W75</f>
        <v>0.5</v>
      </c>
      <c r="E69" s="11">
        <f>+[2]Cum_Oport_Conf2!Z75</f>
        <v>0.5</v>
      </c>
      <c r="F69" s="12">
        <f t="shared" si="2"/>
        <v>0.75</v>
      </c>
      <c r="G69" s="7">
        <f>+[2]Cum_Oport_Conf2!O75</f>
        <v>1</v>
      </c>
      <c r="H69" s="5">
        <f>+[2]Cum_Oport_Conf2!T75</f>
        <v>1</v>
      </c>
      <c r="I69" s="12">
        <f t="shared" ref="I69:I100" si="4">AVERAGE(G69:H69)</f>
        <v>1</v>
      </c>
      <c r="J69" s="13">
        <f>+[2]Cum_Oport_Conf2!AH75</f>
        <v>1</v>
      </c>
      <c r="K69" s="11">
        <f>+[2]Cum_Oport_Conf2!AI75</f>
        <v>1</v>
      </c>
      <c r="L69" s="6">
        <f t="shared" si="3"/>
        <v>1</v>
      </c>
      <c r="M69" s="8">
        <f t="shared" ref="M69:M100" si="5">(F69*0.3)+(I69*0.4)+(L69*0.3)</f>
        <v>0.92500000000000004</v>
      </c>
    </row>
    <row r="70" spans="1:13" x14ac:dyDescent="0.25">
      <c r="A70" s="10" t="s">
        <v>77</v>
      </c>
      <c r="B70" s="5">
        <f>+[2]Cum_Oport_Conf2!N76</f>
        <v>1</v>
      </c>
      <c r="C70" s="5">
        <f>+[2]Cum_Oport_Conf2!S76</f>
        <v>1</v>
      </c>
      <c r="D70" s="11">
        <f>+[2]Cum_Oport_Conf2!W76</f>
        <v>1</v>
      </c>
      <c r="E70" s="11">
        <f>+[2]Cum_Oport_Conf2!Z76</f>
        <v>1</v>
      </c>
      <c r="F70" s="12">
        <f t="shared" ref="F70:F99" si="6">AVERAGE(B70:E70)</f>
        <v>1</v>
      </c>
      <c r="G70" s="7">
        <f>+[2]Cum_Oport_Conf2!O76</f>
        <v>1</v>
      </c>
      <c r="H70" s="5">
        <f>+[2]Cum_Oport_Conf2!T76</f>
        <v>0.8</v>
      </c>
      <c r="I70" s="12">
        <f t="shared" si="4"/>
        <v>0.9</v>
      </c>
      <c r="J70" s="13">
        <f>+[2]Cum_Oport_Conf2!AH76</f>
        <v>1</v>
      </c>
      <c r="K70" s="11">
        <f>+[2]Cum_Oport_Conf2!AI76</f>
        <v>0.73818181818181816</v>
      </c>
      <c r="L70" s="6">
        <f t="shared" ref="L70:L99" si="7">(J70*0.8)+(K70*0.2)</f>
        <v>0.94763636363636372</v>
      </c>
      <c r="M70" s="8">
        <f t="shared" si="5"/>
        <v>0.94429090909090907</v>
      </c>
    </row>
    <row r="71" spans="1:13" x14ac:dyDescent="0.25">
      <c r="A71" s="10" t="s">
        <v>78</v>
      </c>
      <c r="B71" s="5">
        <f>+[2]Cum_Oport_Conf2!N77</f>
        <v>1</v>
      </c>
      <c r="C71" s="5">
        <f>+[2]Cum_Oport_Conf2!S77</f>
        <v>1</v>
      </c>
      <c r="D71" s="11">
        <f>+[2]Cum_Oport_Conf2!W77</f>
        <v>0.5</v>
      </c>
      <c r="E71" s="11">
        <f>+[2]Cum_Oport_Conf2!Z77</f>
        <v>0.5</v>
      </c>
      <c r="F71" s="12">
        <f t="shared" si="6"/>
        <v>0.75</v>
      </c>
      <c r="G71" s="7">
        <f>+[2]Cum_Oport_Conf2!O77</f>
        <v>1</v>
      </c>
      <c r="H71" s="5">
        <f>+[2]Cum_Oport_Conf2!T77</f>
        <v>0.6</v>
      </c>
      <c r="I71" s="12">
        <f t="shared" si="4"/>
        <v>0.8</v>
      </c>
      <c r="J71" s="13">
        <f>+[2]Cum_Oport_Conf2!AH77</f>
        <v>1</v>
      </c>
      <c r="K71" s="11">
        <f>+[2]Cum_Oport_Conf2!AI77</f>
        <v>1</v>
      </c>
      <c r="L71" s="6">
        <f t="shared" si="7"/>
        <v>1</v>
      </c>
      <c r="M71" s="8">
        <f t="shared" si="5"/>
        <v>0.84499999999999997</v>
      </c>
    </row>
    <row r="72" spans="1:13" x14ac:dyDescent="0.25">
      <c r="A72" s="10" t="s">
        <v>79</v>
      </c>
      <c r="B72" s="5">
        <f>+[2]Cum_Oport_Conf2!N78</f>
        <v>1</v>
      </c>
      <c r="C72" s="5">
        <f>+[2]Cum_Oport_Conf2!S78</f>
        <v>1</v>
      </c>
      <c r="D72" s="11">
        <f>+[2]Cum_Oport_Conf2!W78</f>
        <v>1</v>
      </c>
      <c r="E72" s="11">
        <f>+[2]Cum_Oport_Conf2!Z78</f>
        <v>1</v>
      </c>
      <c r="F72" s="12">
        <f t="shared" si="6"/>
        <v>1</v>
      </c>
      <c r="G72" s="7">
        <f>+[2]Cum_Oport_Conf2!O78</f>
        <v>1</v>
      </c>
      <c r="H72" s="5">
        <f>+[2]Cum_Oport_Conf2!T78</f>
        <v>1</v>
      </c>
      <c r="I72" s="12">
        <f t="shared" si="4"/>
        <v>1</v>
      </c>
      <c r="J72" s="13">
        <f>+[2]Cum_Oport_Conf2!AH78</f>
        <v>1</v>
      </c>
      <c r="K72" s="11">
        <f>+[2]Cum_Oport_Conf2!AI78</f>
        <v>1</v>
      </c>
      <c r="L72" s="6">
        <f t="shared" si="7"/>
        <v>1</v>
      </c>
      <c r="M72" s="8">
        <f t="shared" si="5"/>
        <v>1</v>
      </c>
    </row>
    <row r="73" spans="1:13" x14ac:dyDescent="0.25">
      <c r="A73" s="10" t="s">
        <v>80</v>
      </c>
      <c r="B73" s="5">
        <f>+[2]Cum_Oport_Conf2!N79</f>
        <v>1</v>
      </c>
      <c r="C73" s="5">
        <f>+[2]Cum_Oport_Conf2!S79</f>
        <v>0.5</v>
      </c>
      <c r="D73" s="11">
        <f>+[2]Cum_Oport_Conf2!W79</f>
        <v>0.5</v>
      </c>
      <c r="E73" s="11">
        <f>+[2]Cum_Oport_Conf2!Z79</f>
        <v>1</v>
      </c>
      <c r="F73" s="12">
        <f t="shared" si="6"/>
        <v>0.75</v>
      </c>
      <c r="G73" s="7">
        <f>+[2]Cum_Oport_Conf2!O79</f>
        <v>1</v>
      </c>
      <c r="H73" s="5">
        <f>+[2]Cum_Oport_Conf2!T79</f>
        <v>1</v>
      </c>
      <c r="I73" s="12">
        <f t="shared" si="4"/>
        <v>1</v>
      </c>
      <c r="J73" s="13">
        <f>+[2]Cum_Oport_Conf2!AH79</f>
        <v>1</v>
      </c>
      <c r="K73" s="11">
        <f>+[2]Cum_Oport_Conf2!AI79</f>
        <v>0.58771929824561409</v>
      </c>
      <c r="L73" s="6">
        <f t="shared" si="7"/>
        <v>0.91754385964912288</v>
      </c>
      <c r="M73" s="8">
        <f t="shared" si="5"/>
        <v>0.90026315789473688</v>
      </c>
    </row>
    <row r="74" spans="1:13" x14ac:dyDescent="0.25">
      <c r="A74" s="10" t="s">
        <v>81</v>
      </c>
      <c r="B74" s="5">
        <f>+[2]Cum_Oport_Conf2!N80</f>
        <v>1</v>
      </c>
      <c r="C74" s="5">
        <f>+[2]Cum_Oport_Conf2!S80</f>
        <v>1</v>
      </c>
      <c r="D74" s="11">
        <f>+[2]Cum_Oport_Conf2!W80</f>
        <v>1</v>
      </c>
      <c r="E74" s="11">
        <f>+[2]Cum_Oport_Conf2!Z80</f>
        <v>1</v>
      </c>
      <c r="F74" s="12">
        <f t="shared" si="6"/>
        <v>1</v>
      </c>
      <c r="G74" s="7">
        <f>+[2]Cum_Oport_Conf2!O80</f>
        <v>1</v>
      </c>
      <c r="H74" s="5">
        <f>+[2]Cum_Oport_Conf2!T80</f>
        <v>1</v>
      </c>
      <c r="I74" s="12">
        <f t="shared" si="4"/>
        <v>1</v>
      </c>
      <c r="J74" s="13">
        <f>+[2]Cum_Oport_Conf2!AH80</f>
        <v>1</v>
      </c>
      <c r="K74" s="11">
        <f>+[2]Cum_Oport_Conf2!AI80</f>
        <v>1</v>
      </c>
      <c r="L74" s="6">
        <f t="shared" si="7"/>
        <v>1</v>
      </c>
      <c r="M74" s="8">
        <f t="shared" si="5"/>
        <v>1</v>
      </c>
    </row>
    <row r="75" spans="1:13" x14ac:dyDescent="0.25">
      <c r="A75" s="10" t="s">
        <v>82</v>
      </c>
      <c r="B75" s="5">
        <f>+[2]Cum_Oport_Conf2!N81</f>
        <v>1</v>
      </c>
      <c r="C75" s="5">
        <f>+[2]Cum_Oport_Conf2!S81</f>
        <v>0.4</v>
      </c>
      <c r="D75" s="11">
        <f>+[2]Cum_Oport_Conf2!W81</f>
        <v>0.5</v>
      </c>
      <c r="E75" s="11">
        <f>+[2]Cum_Oport_Conf2!Z81</f>
        <v>0.5</v>
      </c>
      <c r="F75" s="12">
        <f t="shared" si="6"/>
        <v>0.6</v>
      </c>
      <c r="G75" s="7">
        <f>+[2]Cum_Oport_Conf2!O81</f>
        <v>1</v>
      </c>
      <c r="H75" s="5">
        <f>+[2]Cum_Oport_Conf2!T81</f>
        <v>0.8</v>
      </c>
      <c r="I75" s="12">
        <f t="shared" si="4"/>
        <v>0.9</v>
      </c>
      <c r="J75" s="13">
        <f>+[2]Cum_Oport_Conf2!AH81</f>
        <v>1</v>
      </c>
      <c r="K75" s="11">
        <f>+[2]Cum_Oport_Conf2!AI81</f>
        <v>0.8601895734597157</v>
      </c>
      <c r="L75" s="6">
        <f t="shared" si="7"/>
        <v>0.97203791469194323</v>
      </c>
      <c r="M75" s="8">
        <f t="shared" si="5"/>
        <v>0.83161137440758304</v>
      </c>
    </row>
    <row r="76" spans="1:13" x14ac:dyDescent="0.25">
      <c r="A76" s="10" t="s">
        <v>83</v>
      </c>
      <c r="B76" s="5">
        <f>+[2]Cum_Oport_Conf2!N82</f>
        <v>1</v>
      </c>
      <c r="C76" s="5">
        <f>+[2]Cum_Oport_Conf2!S82</f>
        <v>1</v>
      </c>
      <c r="D76" s="11">
        <f>+[2]Cum_Oport_Conf2!W82</f>
        <v>1</v>
      </c>
      <c r="E76" s="11">
        <f>+[2]Cum_Oport_Conf2!Z82</f>
        <v>1</v>
      </c>
      <c r="F76" s="12">
        <f t="shared" si="6"/>
        <v>1</v>
      </c>
      <c r="G76" s="7">
        <f>+[2]Cum_Oport_Conf2!O82</f>
        <v>1</v>
      </c>
      <c r="H76" s="5">
        <f>+[2]Cum_Oport_Conf2!T82</f>
        <v>1</v>
      </c>
      <c r="I76" s="12">
        <f t="shared" si="4"/>
        <v>1</v>
      </c>
      <c r="J76" s="13">
        <f>+[2]Cum_Oport_Conf2!AH82</f>
        <v>1</v>
      </c>
      <c r="K76" s="11">
        <f>+[2]Cum_Oport_Conf2!AI82</f>
        <v>0.88466287972338853</v>
      </c>
      <c r="L76" s="6">
        <f t="shared" si="7"/>
        <v>0.97693257594467775</v>
      </c>
      <c r="M76" s="8">
        <f t="shared" si="5"/>
        <v>0.99307977278340331</v>
      </c>
    </row>
    <row r="77" spans="1:13" x14ac:dyDescent="0.25">
      <c r="A77" s="10" t="s">
        <v>84</v>
      </c>
      <c r="B77" s="5">
        <f>+[2]Cum_Oport_Conf2!N83</f>
        <v>1</v>
      </c>
      <c r="C77" s="5">
        <f>+[2]Cum_Oport_Conf2!S83</f>
        <v>1</v>
      </c>
      <c r="D77" s="11">
        <f>+[2]Cum_Oport_Conf2!W83</f>
        <v>0.5</v>
      </c>
      <c r="E77" s="11">
        <f>+[2]Cum_Oport_Conf2!Z83</f>
        <v>0.5</v>
      </c>
      <c r="F77" s="12">
        <f t="shared" si="6"/>
        <v>0.75</v>
      </c>
      <c r="G77" s="7">
        <f>+[2]Cum_Oport_Conf2!O83</f>
        <v>1</v>
      </c>
      <c r="H77" s="5">
        <f>+[2]Cum_Oport_Conf2!T83</f>
        <v>0.8</v>
      </c>
      <c r="I77" s="12">
        <f t="shared" si="4"/>
        <v>0.9</v>
      </c>
      <c r="J77" s="13">
        <f>+[2]Cum_Oport_Conf2!AH83</f>
        <v>0.82705570291777186</v>
      </c>
      <c r="K77" s="11">
        <f>+[2]Cum_Oport_Conf2!AI83</f>
        <v>1</v>
      </c>
      <c r="L77" s="6">
        <f t="shared" si="7"/>
        <v>0.86164456233421749</v>
      </c>
      <c r="M77" s="8">
        <f t="shared" si="5"/>
        <v>0.84349336870026526</v>
      </c>
    </row>
    <row r="78" spans="1:13" x14ac:dyDescent="0.25">
      <c r="A78" s="10" t="s">
        <v>85</v>
      </c>
      <c r="B78" s="5">
        <f>+[2]Cum_Oport_Conf2!N84</f>
        <v>1</v>
      </c>
      <c r="C78" s="5">
        <f>+[2]Cum_Oport_Conf2!S84</f>
        <v>1</v>
      </c>
      <c r="D78" s="11">
        <f>+[2]Cum_Oport_Conf2!W84</f>
        <v>1</v>
      </c>
      <c r="E78" s="11">
        <f>+[2]Cum_Oport_Conf2!Z84</f>
        <v>1</v>
      </c>
      <c r="F78" s="12">
        <f t="shared" si="6"/>
        <v>1</v>
      </c>
      <c r="G78" s="7">
        <f>+[2]Cum_Oport_Conf2!O84</f>
        <v>1</v>
      </c>
      <c r="H78" s="5">
        <f>+[2]Cum_Oport_Conf2!T84</f>
        <v>1</v>
      </c>
      <c r="I78" s="12">
        <f t="shared" si="4"/>
        <v>1</v>
      </c>
      <c r="J78" s="13">
        <f>+[2]Cum_Oport_Conf2!AH84</f>
        <v>1</v>
      </c>
      <c r="K78" s="11">
        <f>+[2]Cum_Oport_Conf2!AI84</f>
        <v>0.79260700389105054</v>
      </c>
      <c r="L78" s="6">
        <f t="shared" si="7"/>
        <v>0.95852140077821013</v>
      </c>
      <c r="M78" s="8">
        <f t="shared" si="5"/>
        <v>0.98755642023346302</v>
      </c>
    </row>
    <row r="79" spans="1:13" x14ac:dyDescent="0.25">
      <c r="A79" s="10" t="s">
        <v>86</v>
      </c>
      <c r="B79" s="5">
        <f>+[2]Cum_Oport_Conf2!N85</f>
        <v>1</v>
      </c>
      <c r="C79" s="5">
        <f>+[2]Cum_Oport_Conf2!S85</f>
        <v>0.4</v>
      </c>
      <c r="D79" s="11">
        <f>+[2]Cum_Oport_Conf2!W85</f>
        <v>0.5</v>
      </c>
      <c r="E79" s="11">
        <f>+[2]Cum_Oport_Conf2!Z85</f>
        <v>0.5</v>
      </c>
      <c r="F79" s="12">
        <f t="shared" si="6"/>
        <v>0.6</v>
      </c>
      <c r="G79" s="7">
        <f>+[2]Cum_Oport_Conf2!O85</f>
        <v>1</v>
      </c>
      <c r="H79" s="5">
        <f>+[2]Cum_Oport_Conf2!T85</f>
        <v>0.8</v>
      </c>
      <c r="I79" s="12">
        <f t="shared" si="4"/>
        <v>0.9</v>
      </c>
      <c r="J79" s="13">
        <f>+[2]Cum_Oport_Conf2!AH85</f>
        <v>1</v>
      </c>
      <c r="K79" s="11">
        <f>+[2]Cum_Oport_Conf2!AI85</f>
        <v>0.8399093771147792</v>
      </c>
      <c r="L79" s="6">
        <f t="shared" si="7"/>
        <v>0.96798187542295588</v>
      </c>
      <c r="M79" s="8">
        <f t="shared" si="5"/>
        <v>0.83039456262688671</v>
      </c>
    </row>
    <row r="80" spans="1:13" x14ac:dyDescent="0.25">
      <c r="A80" s="10" t="s">
        <v>87</v>
      </c>
      <c r="B80" s="5">
        <f>+[2]Cum_Oport_Conf2!N86</f>
        <v>1</v>
      </c>
      <c r="C80" s="5">
        <f>+[2]Cum_Oport_Conf2!S86</f>
        <v>1</v>
      </c>
      <c r="D80" s="11">
        <f>+[2]Cum_Oport_Conf2!W86</f>
        <v>0.5</v>
      </c>
      <c r="E80" s="11">
        <f>+[2]Cum_Oport_Conf2!Z86</f>
        <v>0.5</v>
      </c>
      <c r="F80" s="12">
        <f t="shared" si="6"/>
        <v>0.75</v>
      </c>
      <c r="G80" s="7">
        <f>+[2]Cum_Oport_Conf2!O86</f>
        <v>1</v>
      </c>
      <c r="H80" s="5">
        <f>+[2]Cum_Oport_Conf2!T86</f>
        <v>0.8</v>
      </c>
      <c r="I80" s="12">
        <f t="shared" si="4"/>
        <v>0.9</v>
      </c>
      <c r="J80" s="13">
        <f>+[2]Cum_Oport_Conf2!AH86</f>
        <v>1</v>
      </c>
      <c r="K80" s="11">
        <f>+[2]Cum_Oport_Conf2!AI86</f>
        <v>0.7494347652613379</v>
      </c>
      <c r="L80" s="6">
        <f t="shared" si="7"/>
        <v>0.94988695305226767</v>
      </c>
      <c r="M80" s="8">
        <f t="shared" si="5"/>
        <v>0.86996608591568025</v>
      </c>
    </row>
    <row r="81" spans="1:13" x14ac:dyDescent="0.25">
      <c r="A81" s="10" t="s">
        <v>88</v>
      </c>
      <c r="B81" s="5">
        <f>+[2]Cum_Oport_Conf2!N87</f>
        <v>1</v>
      </c>
      <c r="C81" s="5">
        <f>+[2]Cum_Oport_Conf2!S87</f>
        <v>1</v>
      </c>
      <c r="D81" s="11">
        <f>+[2]Cum_Oport_Conf2!W87</f>
        <v>1</v>
      </c>
      <c r="E81" s="11">
        <f>+[2]Cum_Oport_Conf2!Z87</f>
        <v>1</v>
      </c>
      <c r="F81" s="12">
        <f t="shared" si="6"/>
        <v>1</v>
      </c>
      <c r="G81" s="7">
        <f>+[2]Cum_Oport_Conf2!O87</f>
        <v>1</v>
      </c>
      <c r="H81" s="5">
        <f>+[2]Cum_Oport_Conf2!T87</f>
        <v>1</v>
      </c>
      <c r="I81" s="12">
        <f t="shared" si="4"/>
        <v>1</v>
      </c>
      <c r="J81" s="13">
        <f>+[2]Cum_Oport_Conf2!AH87</f>
        <v>1</v>
      </c>
      <c r="K81" s="11">
        <f>+[2]Cum_Oport_Conf2!AI87</f>
        <v>0.8494597547650844</v>
      </c>
      <c r="L81" s="6">
        <f t="shared" si="7"/>
        <v>0.96989195095301695</v>
      </c>
      <c r="M81" s="8">
        <f t="shared" si="5"/>
        <v>0.99096758528590501</v>
      </c>
    </row>
    <row r="82" spans="1:13" x14ac:dyDescent="0.25">
      <c r="A82" s="10" t="s">
        <v>89</v>
      </c>
      <c r="B82" s="5">
        <f>+[2]Cum_Oport_Conf2!N88</f>
        <v>1</v>
      </c>
      <c r="C82" s="5">
        <f>+[2]Cum_Oport_Conf2!S88</f>
        <v>1</v>
      </c>
      <c r="D82" s="11">
        <f>+[2]Cum_Oport_Conf2!W88</f>
        <v>1</v>
      </c>
      <c r="E82" s="11">
        <f>+[2]Cum_Oport_Conf2!Z88</f>
        <v>1</v>
      </c>
      <c r="F82" s="12">
        <f t="shared" si="6"/>
        <v>1</v>
      </c>
      <c r="G82" s="7">
        <f>+[2]Cum_Oport_Conf2!O88</f>
        <v>1</v>
      </c>
      <c r="H82" s="5">
        <f>+[2]Cum_Oport_Conf2!T88</f>
        <v>0.8</v>
      </c>
      <c r="I82" s="12">
        <f t="shared" si="4"/>
        <v>0.9</v>
      </c>
      <c r="J82" s="13">
        <f>+[2]Cum_Oport_Conf2!AH88</f>
        <v>0.76069708782389356</v>
      </c>
      <c r="K82" s="11">
        <f>+[2]Cum_Oport_Conf2!AI88</f>
        <v>1</v>
      </c>
      <c r="L82" s="6">
        <f t="shared" si="7"/>
        <v>0.80855767025911485</v>
      </c>
      <c r="M82" s="8">
        <f t="shared" si="5"/>
        <v>0.90256730107773442</v>
      </c>
    </row>
    <row r="83" spans="1:13" x14ac:dyDescent="0.25">
      <c r="A83" s="10" t="s">
        <v>90</v>
      </c>
      <c r="B83" s="5">
        <f>+[2]Cum_Oport_Conf2!N89</f>
        <v>1</v>
      </c>
      <c r="C83" s="5">
        <f>+[2]Cum_Oport_Conf2!S89</f>
        <v>1</v>
      </c>
      <c r="D83" s="11">
        <f>+[2]Cum_Oport_Conf2!W89</f>
        <v>1</v>
      </c>
      <c r="E83" s="11">
        <f>+[2]Cum_Oport_Conf2!Z89</f>
        <v>1</v>
      </c>
      <c r="F83" s="12">
        <f t="shared" si="6"/>
        <v>1</v>
      </c>
      <c r="G83" s="7">
        <f>+[2]Cum_Oport_Conf2!O89</f>
        <v>1</v>
      </c>
      <c r="H83" s="5">
        <f>+[2]Cum_Oport_Conf2!T89</f>
        <v>0.8</v>
      </c>
      <c r="I83" s="12">
        <f t="shared" si="4"/>
        <v>0.9</v>
      </c>
      <c r="J83" s="13">
        <f>+[2]Cum_Oport_Conf2!AH89</f>
        <v>1</v>
      </c>
      <c r="K83" s="11">
        <f>+[2]Cum_Oport_Conf2!AI89</f>
        <v>0.80601368787164818</v>
      </c>
      <c r="L83" s="6">
        <f t="shared" si="7"/>
        <v>0.96120273757432972</v>
      </c>
      <c r="M83" s="8">
        <f t="shared" si="5"/>
        <v>0.94836082127229893</v>
      </c>
    </row>
    <row r="84" spans="1:13" x14ac:dyDescent="0.25">
      <c r="A84" s="10" t="s">
        <v>91</v>
      </c>
      <c r="B84" s="5">
        <f>+[2]Cum_Oport_Conf2!N90</f>
        <v>1</v>
      </c>
      <c r="C84" s="5">
        <f>+[2]Cum_Oport_Conf2!S90</f>
        <v>1</v>
      </c>
      <c r="D84" s="11">
        <f>+[2]Cum_Oport_Conf2!W90</f>
        <v>0.5</v>
      </c>
      <c r="E84" s="11">
        <f>+[2]Cum_Oport_Conf2!Z90</f>
        <v>0.5</v>
      </c>
      <c r="F84" s="12">
        <f t="shared" si="6"/>
        <v>0.75</v>
      </c>
      <c r="G84" s="7">
        <f>+[2]Cum_Oport_Conf2!O90</f>
        <v>1</v>
      </c>
      <c r="H84" s="5">
        <f>+[2]Cum_Oport_Conf2!T90</f>
        <v>0.8</v>
      </c>
      <c r="I84" s="12">
        <f t="shared" si="4"/>
        <v>0.9</v>
      </c>
      <c r="J84" s="13">
        <f>+[2]Cum_Oport_Conf2!AH90</f>
        <v>0.57615041399365141</v>
      </c>
      <c r="K84" s="11">
        <f>+[2]Cum_Oport_Conf2!AI90</f>
        <v>1</v>
      </c>
      <c r="L84" s="6">
        <f t="shared" si="7"/>
        <v>0.66092033119492122</v>
      </c>
      <c r="M84" s="8">
        <f t="shared" si="5"/>
        <v>0.78327609935847631</v>
      </c>
    </row>
    <row r="85" spans="1:13" x14ac:dyDescent="0.25">
      <c r="A85" s="10" t="s">
        <v>92</v>
      </c>
      <c r="B85" s="5">
        <f>+[2]Cum_Oport_Conf2!N91</f>
        <v>1</v>
      </c>
      <c r="C85" s="5">
        <f>+[2]Cum_Oport_Conf2!S91</f>
        <v>1</v>
      </c>
      <c r="D85" s="11">
        <f>+[2]Cum_Oport_Conf2!W91</f>
        <v>1</v>
      </c>
      <c r="E85" s="11">
        <f>+[2]Cum_Oport_Conf2!Z91</f>
        <v>1</v>
      </c>
      <c r="F85" s="12">
        <f t="shared" si="6"/>
        <v>1</v>
      </c>
      <c r="G85" s="7">
        <f>+[2]Cum_Oport_Conf2!O91</f>
        <v>1</v>
      </c>
      <c r="H85" s="5">
        <f>+[2]Cum_Oport_Conf2!T91</f>
        <v>1</v>
      </c>
      <c r="I85" s="12">
        <f t="shared" si="4"/>
        <v>1</v>
      </c>
      <c r="J85" s="13">
        <f>+[2]Cum_Oport_Conf2!AH91</f>
        <v>1</v>
      </c>
      <c r="K85" s="11">
        <f>+[2]Cum_Oport_Conf2!AI91</f>
        <v>1</v>
      </c>
      <c r="L85" s="6">
        <f t="shared" si="7"/>
        <v>1</v>
      </c>
      <c r="M85" s="8">
        <f t="shared" si="5"/>
        <v>1</v>
      </c>
    </row>
    <row r="86" spans="1:13" x14ac:dyDescent="0.25">
      <c r="A86" s="10" t="s">
        <v>93</v>
      </c>
      <c r="B86" s="5">
        <f>+[2]Cum_Oport_Conf2!N92</f>
        <v>1</v>
      </c>
      <c r="C86" s="5">
        <f>+[2]Cum_Oport_Conf2!S92</f>
        <v>1</v>
      </c>
      <c r="D86" s="11">
        <f>+[2]Cum_Oport_Conf2!W92</f>
        <v>1</v>
      </c>
      <c r="E86" s="11">
        <f>+[2]Cum_Oport_Conf2!Z92</f>
        <v>1</v>
      </c>
      <c r="F86" s="12">
        <f t="shared" si="6"/>
        <v>1</v>
      </c>
      <c r="G86" s="7">
        <f>+[2]Cum_Oport_Conf2!O92</f>
        <v>0.9</v>
      </c>
      <c r="H86" s="5">
        <f>+[2]Cum_Oport_Conf2!T92</f>
        <v>1</v>
      </c>
      <c r="I86" s="12">
        <f t="shared" si="4"/>
        <v>0.95</v>
      </c>
      <c r="J86" s="13">
        <f>+[2]Cum_Oport_Conf2!AH92</f>
        <v>1</v>
      </c>
      <c r="K86" s="11">
        <f>+[2]Cum_Oport_Conf2!AI92</f>
        <v>0.87847697218422249</v>
      </c>
      <c r="L86" s="6">
        <f t="shared" si="7"/>
        <v>0.9756953944368445</v>
      </c>
      <c r="M86" s="8">
        <f t="shared" si="5"/>
        <v>0.97270861833105327</v>
      </c>
    </row>
    <row r="87" spans="1:13" x14ac:dyDescent="0.25">
      <c r="A87" s="10" t="s">
        <v>94</v>
      </c>
      <c r="B87" s="5">
        <f>+[2]Cum_Oport_Conf2!N93</f>
        <v>1</v>
      </c>
      <c r="C87" s="5">
        <f>+[2]Cum_Oport_Conf2!S93</f>
        <v>1</v>
      </c>
      <c r="D87" s="11">
        <f>+[2]Cum_Oport_Conf2!W93</f>
        <v>1</v>
      </c>
      <c r="E87" s="11">
        <f>+[2]Cum_Oport_Conf2!Z93</f>
        <v>1</v>
      </c>
      <c r="F87" s="12">
        <f t="shared" si="6"/>
        <v>1</v>
      </c>
      <c r="G87" s="7">
        <f>+[2]Cum_Oport_Conf2!O93</f>
        <v>1</v>
      </c>
      <c r="H87" s="5">
        <f>+[2]Cum_Oport_Conf2!T93</f>
        <v>1</v>
      </c>
      <c r="I87" s="12">
        <f t="shared" si="4"/>
        <v>1</v>
      </c>
      <c r="J87" s="13">
        <f>+[2]Cum_Oport_Conf2!AH93</f>
        <v>1</v>
      </c>
      <c r="K87" s="11">
        <f>+[2]Cum_Oport_Conf2!AI93</f>
        <v>1</v>
      </c>
      <c r="L87" s="6">
        <f t="shared" si="7"/>
        <v>1</v>
      </c>
      <c r="M87" s="8">
        <f t="shared" si="5"/>
        <v>1</v>
      </c>
    </row>
    <row r="88" spans="1:13" x14ac:dyDescent="0.25">
      <c r="A88" s="10" t="s">
        <v>95</v>
      </c>
      <c r="B88" s="5">
        <f>+[2]Cum_Oport_Conf2!N94</f>
        <v>1</v>
      </c>
      <c r="C88" s="5">
        <f>+[2]Cum_Oport_Conf2!S94</f>
        <v>0.5</v>
      </c>
      <c r="D88" s="11">
        <f>+[2]Cum_Oport_Conf2!W94</f>
        <v>1</v>
      </c>
      <c r="E88" s="11">
        <f>+[2]Cum_Oport_Conf2!Z94</f>
        <v>1</v>
      </c>
      <c r="F88" s="12">
        <f t="shared" si="6"/>
        <v>0.875</v>
      </c>
      <c r="G88" s="7">
        <f>+[2]Cum_Oport_Conf2!O94</f>
        <v>1</v>
      </c>
      <c r="H88" s="5">
        <f>+[2]Cum_Oport_Conf2!T94</f>
        <v>1</v>
      </c>
      <c r="I88" s="12">
        <f t="shared" si="4"/>
        <v>1</v>
      </c>
      <c r="J88" s="13">
        <f>+[2]Cum_Oport_Conf2!AH94</f>
        <v>0.88123501199040766</v>
      </c>
      <c r="K88" s="11">
        <f>+[2]Cum_Oport_Conf2!AI94</f>
        <v>0.54709871891484552</v>
      </c>
      <c r="L88" s="6">
        <f t="shared" si="7"/>
        <v>0.81440775337529536</v>
      </c>
      <c r="M88" s="8">
        <f t="shared" si="5"/>
        <v>0.90682232601258872</v>
      </c>
    </row>
    <row r="89" spans="1:13" x14ac:dyDescent="0.25">
      <c r="A89" s="10" t="s">
        <v>96</v>
      </c>
      <c r="B89" s="5">
        <f>+[2]Cum_Oport_Conf2!N95</f>
        <v>1</v>
      </c>
      <c r="C89" s="5">
        <f>+[2]Cum_Oport_Conf2!S95</f>
        <v>1</v>
      </c>
      <c r="D89" s="11">
        <f>+[2]Cum_Oport_Conf2!W95</f>
        <v>1</v>
      </c>
      <c r="E89" s="11">
        <f>+[2]Cum_Oport_Conf2!Z95</f>
        <v>1</v>
      </c>
      <c r="F89" s="12">
        <f t="shared" si="6"/>
        <v>1</v>
      </c>
      <c r="G89" s="7">
        <f>+[2]Cum_Oport_Conf2!O95</f>
        <v>1</v>
      </c>
      <c r="H89" s="5">
        <f>+[2]Cum_Oport_Conf2!T95</f>
        <v>1</v>
      </c>
      <c r="I89" s="12">
        <f t="shared" si="4"/>
        <v>1</v>
      </c>
      <c r="J89" s="13">
        <f>+[2]Cum_Oport_Conf2!AH95</f>
        <v>1</v>
      </c>
      <c r="K89" s="11">
        <f>+[2]Cum_Oport_Conf2!AI95</f>
        <v>0.78051268103624127</v>
      </c>
      <c r="L89" s="6">
        <f t="shared" si="7"/>
        <v>0.95610253620724828</v>
      </c>
      <c r="M89" s="8">
        <f t="shared" si="5"/>
        <v>0.98683076086217447</v>
      </c>
    </row>
    <row r="90" spans="1:13" x14ac:dyDescent="0.25">
      <c r="A90" s="10" t="s">
        <v>97</v>
      </c>
      <c r="B90" s="5">
        <f>+[2]Cum_Oport_Conf2!N96</f>
        <v>1</v>
      </c>
      <c r="C90" s="5">
        <f>+[2]Cum_Oport_Conf2!S96</f>
        <v>1</v>
      </c>
      <c r="D90" s="11">
        <f>+[2]Cum_Oport_Conf2!W96</f>
        <v>1</v>
      </c>
      <c r="E90" s="11">
        <f>+[2]Cum_Oport_Conf2!Z96</f>
        <v>1</v>
      </c>
      <c r="F90" s="12">
        <f t="shared" si="6"/>
        <v>1</v>
      </c>
      <c r="G90" s="7">
        <f>+[2]Cum_Oport_Conf2!O96</f>
        <v>1</v>
      </c>
      <c r="H90" s="5">
        <f>+[2]Cum_Oport_Conf2!T96</f>
        <v>1</v>
      </c>
      <c r="I90" s="12">
        <f t="shared" si="4"/>
        <v>1</v>
      </c>
      <c r="J90" s="13">
        <f>+[2]Cum_Oport_Conf2!AH96</f>
        <v>1</v>
      </c>
      <c r="K90" s="11">
        <f>+[2]Cum_Oport_Conf2!AI96</f>
        <v>1</v>
      </c>
      <c r="L90" s="6">
        <f t="shared" si="7"/>
        <v>1</v>
      </c>
      <c r="M90" s="8">
        <f t="shared" si="5"/>
        <v>1</v>
      </c>
    </row>
    <row r="91" spans="1:13" x14ac:dyDescent="0.25">
      <c r="A91" s="10" t="s">
        <v>98</v>
      </c>
      <c r="B91" s="5">
        <f>+[2]Cum_Oport_Conf2!N97</f>
        <v>1</v>
      </c>
      <c r="C91" s="5">
        <f>+[2]Cum_Oport_Conf2!S97</f>
        <v>1</v>
      </c>
      <c r="D91" s="11">
        <f>+[2]Cum_Oport_Conf2!W97</f>
        <v>1</v>
      </c>
      <c r="E91" s="11">
        <f>+[2]Cum_Oport_Conf2!Z97</f>
        <v>1</v>
      </c>
      <c r="F91" s="12">
        <f t="shared" si="6"/>
        <v>1</v>
      </c>
      <c r="G91" s="7">
        <f>+[2]Cum_Oport_Conf2!O97</f>
        <v>1</v>
      </c>
      <c r="H91" s="5">
        <f>+[2]Cum_Oport_Conf2!T97</f>
        <v>1</v>
      </c>
      <c r="I91" s="12">
        <f t="shared" si="4"/>
        <v>1</v>
      </c>
      <c r="J91" s="13">
        <f>+[2]Cum_Oport_Conf2!AH97</f>
        <v>1</v>
      </c>
      <c r="K91" s="11">
        <f>+[2]Cum_Oport_Conf2!AI97</f>
        <v>0.84615384615384615</v>
      </c>
      <c r="L91" s="6">
        <f t="shared" si="7"/>
        <v>0.96923076923076934</v>
      </c>
      <c r="M91" s="8">
        <f t="shared" si="5"/>
        <v>0.99076923076923074</v>
      </c>
    </row>
    <row r="92" spans="1:13" x14ac:dyDescent="0.25">
      <c r="A92" s="10" t="s">
        <v>99</v>
      </c>
      <c r="B92" s="5">
        <f>+[2]Cum_Oport_Conf2!N98</f>
        <v>1</v>
      </c>
      <c r="C92" s="5">
        <f>+[2]Cum_Oport_Conf2!S98</f>
        <v>1</v>
      </c>
      <c r="D92" s="11">
        <f>+[2]Cum_Oport_Conf2!W98</f>
        <v>1</v>
      </c>
      <c r="E92" s="11">
        <f>+[2]Cum_Oport_Conf2!Z98</f>
        <v>1</v>
      </c>
      <c r="F92" s="12">
        <f t="shared" si="6"/>
        <v>1</v>
      </c>
      <c r="G92" s="7">
        <f>+[2]Cum_Oport_Conf2!O98</f>
        <v>1</v>
      </c>
      <c r="H92" s="5">
        <f>+[2]Cum_Oport_Conf2!T98</f>
        <v>0.8</v>
      </c>
      <c r="I92" s="12">
        <f t="shared" si="4"/>
        <v>0.9</v>
      </c>
      <c r="J92" s="13">
        <f>+[2]Cum_Oport_Conf2!AH98</f>
        <v>1</v>
      </c>
      <c r="K92" s="11">
        <f>+[2]Cum_Oport_Conf2!AI98</f>
        <v>0.84798689370997371</v>
      </c>
      <c r="L92" s="6">
        <f t="shared" si="7"/>
        <v>0.96959737874199481</v>
      </c>
      <c r="M92" s="8">
        <f t="shared" si="5"/>
        <v>0.95087921362259853</v>
      </c>
    </row>
    <row r="93" spans="1:13" x14ac:dyDescent="0.25">
      <c r="A93" s="10" t="s">
        <v>100</v>
      </c>
      <c r="B93" s="5">
        <f>+[2]Cum_Oport_Conf2!N99</f>
        <v>1</v>
      </c>
      <c r="C93" s="5">
        <f>+[2]Cum_Oport_Conf2!S99</f>
        <v>1</v>
      </c>
      <c r="D93" s="11">
        <f>+[2]Cum_Oport_Conf2!W99</f>
        <v>1</v>
      </c>
      <c r="E93" s="11">
        <f>+[2]Cum_Oport_Conf2!Z99</f>
        <v>1</v>
      </c>
      <c r="F93" s="12">
        <f t="shared" si="6"/>
        <v>1</v>
      </c>
      <c r="G93" s="7">
        <f>+[2]Cum_Oport_Conf2!O99</f>
        <v>1</v>
      </c>
      <c r="H93" s="5">
        <f>+[2]Cum_Oport_Conf2!T99</f>
        <v>0.8</v>
      </c>
      <c r="I93" s="12">
        <f t="shared" si="4"/>
        <v>0.9</v>
      </c>
      <c r="J93" s="13">
        <f>+[2]Cum_Oport_Conf2!AH99</f>
        <v>1</v>
      </c>
      <c r="K93" s="11">
        <f>+[2]Cum_Oport_Conf2!AI99</f>
        <v>0.74518195050946145</v>
      </c>
      <c r="L93" s="6">
        <f t="shared" si="7"/>
        <v>0.94903639010189234</v>
      </c>
      <c r="M93" s="8">
        <f t="shared" si="5"/>
        <v>0.94471091703056764</v>
      </c>
    </row>
    <row r="94" spans="1:13" x14ac:dyDescent="0.25">
      <c r="A94" s="10" t="s">
        <v>101</v>
      </c>
      <c r="B94" s="5">
        <f>+[2]Cum_Oport_Conf2!N100</f>
        <v>1</v>
      </c>
      <c r="C94" s="5">
        <f>+[2]Cum_Oport_Conf2!S100</f>
        <v>1</v>
      </c>
      <c r="D94" s="11">
        <f>+[2]Cum_Oport_Conf2!W100</f>
        <v>1</v>
      </c>
      <c r="E94" s="11">
        <f>+[2]Cum_Oport_Conf2!Z100</f>
        <v>1</v>
      </c>
      <c r="F94" s="12">
        <f t="shared" si="6"/>
        <v>1</v>
      </c>
      <c r="G94" s="7">
        <f>+[2]Cum_Oport_Conf2!O100</f>
        <v>1</v>
      </c>
      <c r="H94" s="5">
        <f>+[2]Cum_Oport_Conf2!T100</f>
        <v>0.6</v>
      </c>
      <c r="I94" s="12">
        <f t="shared" si="4"/>
        <v>0.8</v>
      </c>
      <c r="J94" s="13">
        <f>+[2]Cum_Oport_Conf2!AH100</f>
        <v>1</v>
      </c>
      <c r="K94" s="11">
        <f>+[2]Cum_Oport_Conf2!AI100</f>
        <v>0.7857142857142857</v>
      </c>
      <c r="L94" s="6">
        <f t="shared" si="7"/>
        <v>0.95714285714285718</v>
      </c>
      <c r="M94" s="8">
        <f t="shared" si="5"/>
        <v>0.90714285714285725</v>
      </c>
    </row>
    <row r="95" spans="1:13" x14ac:dyDescent="0.25">
      <c r="A95" s="10" t="s">
        <v>102</v>
      </c>
      <c r="B95" s="5">
        <f>+[2]Cum_Oport_Conf2!N101</f>
        <v>1</v>
      </c>
      <c r="C95" s="5">
        <f>+[2]Cum_Oport_Conf2!S101</f>
        <v>1</v>
      </c>
      <c r="D95" s="11">
        <f>+[2]Cum_Oport_Conf2!W101</f>
        <v>1</v>
      </c>
      <c r="E95" s="11">
        <f>+[2]Cum_Oport_Conf2!Z101</f>
        <v>1</v>
      </c>
      <c r="F95" s="12">
        <f t="shared" si="6"/>
        <v>1</v>
      </c>
      <c r="G95" s="7">
        <f>+[2]Cum_Oport_Conf2!O101</f>
        <v>1</v>
      </c>
      <c r="H95" s="5">
        <f>+[2]Cum_Oport_Conf2!T101</f>
        <v>0.2</v>
      </c>
      <c r="I95" s="12">
        <f t="shared" si="4"/>
        <v>0.6</v>
      </c>
      <c r="J95" s="13">
        <f>+[2]Cum_Oport_Conf2!AH101</f>
        <v>1</v>
      </c>
      <c r="K95" s="11">
        <f>+[2]Cum_Oport_Conf2!AI101</f>
        <v>0.81230769230769229</v>
      </c>
      <c r="L95" s="6">
        <f t="shared" si="7"/>
        <v>0.96246153846153848</v>
      </c>
      <c r="M95" s="8">
        <f t="shared" si="5"/>
        <v>0.82873846153846165</v>
      </c>
    </row>
    <row r="96" spans="1:13" x14ac:dyDescent="0.25">
      <c r="A96" s="10" t="s">
        <v>103</v>
      </c>
      <c r="B96" s="5">
        <f>+[2]Cum_Oport_Conf2!N102</f>
        <v>1</v>
      </c>
      <c r="C96" s="5">
        <f>+[2]Cum_Oport_Conf2!S102</f>
        <v>1</v>
      </c>
      <c r="D96" s="11">
        <f>+[2]Cum_Oport_Conf2!W102</f>
        <v>0.5</v>
      </c>
      <c r="E96" s="11">
        <f>+[2]Cum_Oport_Conf2!Z102</f>
        <v>0.5</v>
      </c>
      <c r="F96" s="12">
        <f t="shared" si="6"/>
        <v>0.75</v>
      </c>
      <c r="G96" s="7">
        <f>+[2]Cum_Oport_Conf2!O102</f>
        <v>1</v>
      </c>
      <c r="H96" s="5">
        <f>+[2]Cum_Oport_Conf2!T102</f>
        <v>0.8</v>
      </c>
      <c r="I96" s="12">
        <f t="shared" si="4"/>
        <v>0.9</v>
      </c>
      <c r="J96" s="13">
        <f>+[2]Cum_Oport_Conf2!AH102</f>
        <v>1</v>
      </c>
      <c r="K96" s="11">
        <f>+[2]Cum_Oport_Conf2!AI102</f>
        <v>0.75228923804696735</v>
      </c>
      <c r="L96" s="6">
        <f t="shared" si="7"/>
        <v>0.95045784760939356</v>
      </c>
      <c r="M96" s="8">
        <f t="shared" si="5"/>
        <v>0.87013735428281802</v>
      </c>
    </row>
    <row r="97" spans="1:18" x14ac:dyDescent="0.25">
      <c r="A97" s="10" t="s">
        <v>104</v>
      </c>
      <c r="B97" s="5">
        <f>+[2]Cum_Oport_Conf2!N103</f>
        <v>1</v>
      </c>
      <c r="C97" s="5">
        <f>+[2]Cum_Oport_Conf2!S103</f>
        <v>1</v>
      </c>
      <c r="D97" s="11">
        <f>+[2]Cum_Oport_Conf2!W103</f>
        <v>1</v>
      </c>
      <c r="E97" s="11">
        <f>+[2]Cum_Oport_Conf2!Z103</f>
        <v>1</v>
      </c>
      <c r="F97" s="12">
        <f t="shared" si="6"/>
        <v>1</v>
      </c>
      <c r="G97" s="7">
        <f>+[2]Cum_Oport_Conf2!O103</f>
        <v>1</v>
      </c>
      <c r="H97" s="5">
        <f>+[2]Cum_Oport_Conf2!T103</f>
        <v>1</v>
      </c>
      <c r="I97" s="12">
        <f t="shared" si="4"/>
        <v>1</v>
      </c>
      <c r="J97" s="13">
        <f>+[2]Cum_Oport_Conf2!AH103</f>
        <v>1</v>
      </c>
      <c r="K97" s="11">
        <f>+[2]Cum_Oport_Conf2!AI103</f>
        <v>1</v>
      </c>
      <c r="L97" s="6">
        <f t="shared" si="7"/>
        <v>1</v>
      </c>
      <c r="M97" s="8">
        <f t="shared" si="5"/>
        <v>1</v>
      </c>
    </row>
    <row r="98" spans="1:18" x14ac:dyDescent="0.25">
      <c r="A98" s="10" t="s">
        <v>105</v>
      </c>
      <c r="B98" s="5">
        <f>+[2]Cum_Oport_Conf2!N104</f>
        <v>1</v>
      </c>
      <c r="C98" s="5">
        <f>+[2]Cum_Oport_Conf2!S104</f>
        <v>1</v>
      </c>
      <c r="D98" s="11">
        <f>+[2]Cum_Oport_Conf2!W104</f>
        <v>0.5</v>
      </c>
      <c r="E98" s="11">
        <f>+[2]Cum_Oport_Conf2!Z104</f>
        <v>0.5</v>
      </c>
      <c r="F98" s="12">
        <f>AVERAGE(B98:E98)</f>
        <v>0.75</v>
      </c>
      <c r="G98" s="7">
        <f>+[2]Cum_Oport_Conf2!O104</f>
        <v>1</v>
      </c>
      <c r="H98" s="5">
        <f>+[2]Cum_Oport_Conf2!T104</f>
        <v>1</v>
      </c>
      <c r="I98" s="12">
        <f t="shared" si="4"/>
        <v>1</v>
      </c>
      <c r="J98" s="13">
        <f>+[2]Cum_Oport_Conf2!AH104</f>
        <v>1</v>
      </c>
      <c r="K98" s="11">
        <f>+[2]Cum_Oport_Conf2!AI104</f>
        <v>1</v>
      </c>
      <c r="L98" s="6">
        <f t="shared" si="7"/>
        <v>1</v>
      </c>
      <c r="M98" s="8">
        <f t="shared" si="5"/>
        <v>0.92500000000000004</v>
      </c>
    </row>
    <row r="99" spans="1:18" x14ac:dyDescent="0.25">
      <c r="A99" s="10" t="s">
        <v>106</v>
      </c>
      <c r="B99" s="5">
        <f>+[2]Cum_Oport_Conf2!N105</f>
        <v>1</v>
      </c>
      <c r="C99" s="5">
        <f>+[2]Cum_Oport_Conf2!S105</f>
        <v>1</v>
      </c>
      <c r="D99" s="11">
        <f>+[2]Cum_Oport_Conf2!W105</f>
        <v>1</v>
      </c>
      <c r="E99" s="11">
        <f>+[2]Cum_Oport_Conf2!Z105</f>
        <v>1</v>
      </c>
      <c r="F99" s="12">
        <f t="shared" si="6"/>
        <v>1</v>
      </c>
      <c r="G99" s="7">
        <f>+[2]Cum_Oport_Conf2!O105</f>
        <v>1</v>
      </c>
      <c r="H99" s="5">
        <f>+[2]Cum_Oport_Conf2!T105</f>
        <v>1</v>
      </c>
      <c r="I99" s="12">
        <f t="shared" si="4"/>
        <v>1</v>
      </c>
      <c r="J99" s="13">
        <f>+[2]Cum_Oport_Conf2!AH105</f>
        <v>1</v>
      </c>
      <c r="K99" s="11">
        <f>+[2]Cum_Oport_Conf2!AI105</f>
        <v>0.82449168207024026</v>
      </c>
      <c r="L99" s="6">
        <f t="shared" si="7"/>
        <v>0.9648983364140481</v>
      </c>
      <c r="M99" s="8">
        <f t="shared" si="5"/>
        <v>0.98946950092421437</v>
      </c>
    </row>
    <row r="100" spans="1:18" ht="15.75" thickBot="1" x14ac:dyDescent="0.3">
      <c r="A100" s="20" t="s">
        <v>107</v>
      </c>
      <c r="B100" s="21">
        <f t="shared" ref="B100:J100" si="8">AVERAGE(B5:B99)</f>
        <v>0.98947368421052628</v>
      </c>
      <c r="C100" s="22">
        <f t="shared" si="8"/>
        <v>0.89789473684210519</v>
      </c>
      <c r="D100" s="22">
        <f>AVERAGE(D5:D99)</f>
        <v>0.83684210526315794</v>
      </c>
      <c r="E100" s="22">
        <f t="shared" si="8"/>
        <v>0.84736842105263155</v>
      </c>
      <c r="F100" s="23">
        <f>AVERAGE(F5:F99)</f>
        <v>0.8928947368421053</v>
      </c>
      <c r="G100" s="21">
        <f>AVERAGE(G5:G99)</f>
        <v>0.99789473684210539</v>
      </c>
      <c r="H100" s="22">
        <f t="shared" si="8"/>
        <v>0.84842105263157841</v>
      </c>
      <c r="I100" s="23">
        <f t="shared" si="4"/>
        <v>0.92315789473684196</v>
      </c>
      <c r="J100" s="21">
        <f t="shared" si="8"/>
        <v>0.9760186285637783</v>
      </c>
      <c r="K100" s="22">
        <f>AVERAGE(K5:K99)</f>
        <v>0.86910423563182992</v>
      </c>
      <c r="L100" s="22">
        <f>(J100*0.8)+(K100*0.2)</f>
        <v>0.95463574997738876</v>
      </c>
      <c r="M100" s="22">
        <f t="shared" si="5"/>
        <v>0.92352230394058499</v>
      </c>
    </row>
    <row r="101" spans="1:18" x14ac:dyDescent="0.25">
      <c r="A101" s="2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25"/>
      <c r="R101" s="9"/>
    </row>
    <row r="102" spans="1:18" ht="42" x14ac:dyDescent="0.25">
      <c r="A102" s="26" t="s">
        <v>108</v>
      </c>
      <c r="B102" s="27">
        <f>M100</f>
        <v>0.92352230394058499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8" x14ac:dyDescent="0.25">
      <c r="A103" s="24"/>
      <c r="B103" s="2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8" x14ac:dyDescent="0.25">
      <c r="A104" s="2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8" ht="15.75" thickBot="1" x14ac:dyDescent="0.3">
      <c r="A105" s="2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8" ht="15.75" thickBot="1" x14ac:dyDescent="0.3">
      <c r="A106" s="57" t="s">
        <v>12</v>
      </c>
      <c r="B106" s="58"/>
      <c r="C106" s="59" t="s">
        <v>109</v>
      </c>
      <c r="D106" s="60"/>
      <c r="E106" s="60"/>
      <c r="F106" s="60"/>
      <c r="G106" s="60"/>
    </row>
    <row r="107" spans="1:18" ht="15.75" thickBot="1" x14ac:dyDescent="0.3">
      <c r="H107" s="28"/>
      <c r="I107" s="28"/>
      <c r="J107" s="28"/>
      <c r="K107" s="28"/>
      <c r="L107" s="28"/>
      <c r="M107" s="28"/>
    </row>
    <row r="108" spans="1:18" ht="22.5" customHeight="1" x14ac:dyDescent="0.25">
      <c r="A108" s="61" t="s">
        <v>110</v>
      </c>
      <c r="B108" s="62"/>
      <c r="C108" s="29" t="s">
        <v>5</v>
      </c>
      <c r="D108" s="29" t="s">
        <v>111</v>
      </c>
      <c r="E108" s="29" t="s">
        <v>112</v>
      </c>
      <c r="F108" s="29" t="s">
        <v>113</v>
      </c>
      <c r="G108" s="29" t="s">
        <v>114</v>
      </c>
      <c r="H108" s="30"/>
      <c r="I108" s="63" t="s">
        <v>110</v>
      </c>
      <c r="J108" s="65"/>
      <c r="K108" s="36" t="s">
        <v>10</v>
      </c>
      <c r="L108" s="36" t="s">
        <v>11</v>
      </c>
      <c r="M108" s="36" t="s">
        <v>115</v>
      </c>
    </row>
    <row r="109" spans="1:18" ht="30" customHeight="1" thickBot="1" x14ac:dyDescent="0.3">
      <c r="A109" s="55" t="s">
        <v>116</v>
      </c>
      <c r="B109" s="66"/>
      <c r="C109" s="31">
        <f>VLOOKUP($A$106,$A$3:$L$100,2)</f>
        <v>1</v>
      </c>
      <c r="D109" s="31">
        <f>VLOOKUP($A$106,$A$3:$L$100,3)</f>
        <v>0.4</v>
      </c>
      <c r="E109" s="31">
        <f>VLOOKUP($A$106,$A$3:$L$100,4)</f>
        <v>0.5</v>
      </c>
      <c r="F109" s="31">
        <f>VLOOKUP($A$106,$A$3:$L$100,5)</f>
        <v>0.5</v>
      </c>
      <c r="G109" s="31">
        <f>VLOOKUP($A$106,$A$3:$L$100,6)</f>
        <v>0.6</v>
      </c>
      <c r="H109" s="32"/>
      <c r="I109" s="67" t="s">
        <v>117</v>
      </c>
      <c r="J109" s="69"/>
      <c r="K109" s="33">
        <f>VLOOKUP($A$106,$A$3:$L$100,10)</f>
        <v>1</v>
      </c>
      <c r="L109" s="33">
        <f>VLOOKUP($A$106,$A$3:$L$100,11)</f>
        <v>0.86951631046119238</v>
      </c>
      <c r="M109" s="33">
        <f>VLOOKUP($A$106,$A$3:$L$100,12)</f>
        <v>0.97390326209223854</v>
      </c>
    </row>
    <row r="110" spans="1:18" x14ac:dyDescent="0.25">
      <c r="A110" s="55" t="s">
        <v>118</v>
      </c>
      <c r="B110" s="56"/>
      <c r="C110" s="31">
        <f>VLOOKUP($A$106,$A$3:$L$100,7)</f>
        <v>1</v>
      </c>
      <c r="D110" s="31">
        <f>VLOOKUP($A$106,$A$3:$L$100,8)</f>
        <v>0.8</v>
      </c>
      <c r="E110" s="41" t="s">
        <v>119</v>
      </c>
      <c r="F110" s="41" t="s">
        <v>119</v>
      </c>
      <c r="G110" s="31">
        <f>VLOOKUP($A$106,$A$3:$L$100,9)</f>
        <v>0.9</v>
      </c>
      <c r="H110" s="32"/>
      <c r="I110" s="28"/>
      <c r="J110" s="28"/>
      <c r="K110" s="28"/>
      <c r="L110" s="28"/>
      <c r="M110" s="28"/>
    </row>
    <row r="111" spans="1:18" x14ac:dyDescent="0.25">
      <c r="A111" s="34"/>
      <c r="B111" s="34"/>
      <c r="C111" s="35"/>
      <c r="D111" s="35"/>
      <c r="E111" s="35"/>
      <c r="F111" s="35"/>
      <c r="G111" s="35"/>
      <c r="H111" s="32"/>
      <c r="I111" s="28"/>
      <c r="J111" s="28"/>
      <c r="K111" s="28"/>
      <c r="L111" s="28"/>
      <c r="M111" s="28"/>
    </row>
    <row r="112" spans="1:18" x14ac:dyDescent="0.25">
      <c r="G112" s="32"/>
      <c r="H112" s="32"/>
      <c r="I112" s="28"/>
      <c r="J112" s="28"/>
      <c r="K112" s="28"/>
      <c r="L112" s="28"/>
      <c r="M112" s="28"/>
    </row>
    <row r="113" spans="8:13" x14ac:dyDescent="0.25">
      <c r="H113" s="28"/>
      <c r="I113" s="28"/>
      <c r="J113" s="28"/>
      <c r="K113" s="28"/>
      <c r="L113" s="28"/>
      <c r="M113" s="28"/>
    </row>
    <row r="114" spans="8:13" x14ac:dyDescent="0.25">
      <c r="H114" s="28"/>
      <c r="I114" s="28"/>
      <c r="J114" s="28"/>
      <c r="K114" s="28"/>
      <c r="L114" s="28"/>
      <c r="M114" s="28"/>
    </row>
    <row r="115" spans="8:13" ht="15" customHeight="1" x14ac:dyDescent="0.25">
      <c r="H115" s="28"/>
      <c r="I115" s="28"/>
      <c r="J115" s="28"/>
      <c r="K115" s="28"/>
      <c r="L115" s="28"/>
      <c r="M115" s="28"/>
    </row>
    <row r="116" spans="8:13" x14ac:dyDescent="0.25">
      <c r="H116" s="28"/>
      <c r="I116" s="28"/>
      <c r="J116" s="28"/>
      <c r="K116" s="28"/>
      <c r="L116" s="28"/>
      <c r="M116" s="28"/>
    </row>
    <row r="117" spans="8:13" x14ac:dyDescent="0.25">
      <c r="H117" s="28"/>
      <c r="I117" s="28"/>
      <c r="J117" s="28"/>
      <c r="K117" s="28"/>
      <c r="L117" s="28"/>
      <c r="M117" s="28"/>
    </row>
    <row r="118" spans="8:13" x14ac:dyDescent="0.25">
      <c r="H118" s="28"/>
      <c r="I118" s="28"/>
      <c r="J118" s="28"/>
      <c r="K118" s="28"/>
      <c r="L118" s="28"/>
      <c r="M118" s="28"/>
    </row>
    <row r="119" spans="8:13" x14ac:dyDescent="0.25">
      <c r="H119" s="28"/>
      <c r="I119" s="28"/>
      <c r="J119" s="28"/>
      <c r="K119" s="28"/>
      <c r="L119" s="28"/>
      <c r="M119" s="28"/>
    </row>
    <row r="120" spans="8:13" x14ac:dyDescent="0.25">
      <c r="H120" s="28"/>
      <c r="I120" s="28"/>
      <c r="J120" s="28"/>
      <c r="K120" s="28"/>
      <c r="L120" s="28"/>
      <c r="M120" s="28"/>
    </row>
    <row r="121" spans="8:13" x14ac:dyDescent="0.25">
      <c r="H121" s="28"/>
      <c r="I121" s="28"/>
      <c r="J121" s="28"/>
      <c r="K121" s="28"/>
      <c r="L121" s="28"/>
      <c r="M121" s="28"/>
    </row>
    <row r="122" spans="8:13" x14ac:dyDescent="0.25">
      <c r="H122" s="28"/>
      <c r="I122" s="28"/>
      <c r="J122" s="28"/>
      <c r="K122" s="28"/>
      <c r="L122" s="28"/>
      <c r="M122" s="28"/>
    </row>
    <row r="123" spans="8:13" x14ac:dyDescent="0.25">
      <c r="H123" s="28"/>
      <c r="I123" s="28"/>
      <c r="J123" s="28"/>
      <c r="K123" s="28"/>
      <c r="L123" s="28"/>
      <c r="M123" s="28"/>
    </row>
    <row r="124" spans="8:13" x14ac:dyDescent="0.25">
      <c r="H124" s="28"/>
      <c r="I124" s="28"/>
      <c r="J124" s="28"/>
      <c r="K124" s="28"/>
      <c r="L124" s="28"/>
      <c r="M124" s="28"/>
    </row>
  </sheetData>
  <sheetProtection algorithmName="SHA-512" hashValue="x9KzxeMlqQrA5L3SFjKRU6E5DDR0V7homZ9rEEx7Z7iexOxdXsVGH3vC6j7j7qMKJL1/EXEWe80Nn236QLYF2Q==" saltValue="YA/1P2lTtCfOXnmKwJ7FyQ==" spinCount="100000" sheet="1" sort="0"/>
  <mergeCells count="13">
    <mergeCell ref="A110:B110"/>
    <mergeCell ref="A106:B106"/>
    <mergeCell ref="C106:G106"/>
    <mergeCell ref="A108:B108"/>
    <mergeCell ref="I108:J108"/>
    <mergeCell ref="A109:B109"/>
    <mergeCell ref="I109:J109"/>
    <mergeCell ref="M3:M4"/>
    <mergeCell ref="A1:G1"/>
    <mergeCell ref="A3:A4"/>
    <mergeCell ref="B3:F3"/>
    <mergeCell ref="G3:I3"/>
    <mergeCell ref="J3:L3"/>
  </mergeCells>
  <conditionalFormatting sqref="M5:M99">
    <cfRule type="iconSet" priority="2">
      <iconSet iconSet="3Flags">
        <cfvo type="percent" val="0"/>
        <cfvo type="num" val="0.6"/>
        <cfvo type="num" val="0.85"/>
      </iconSet>
    </cfRule>
  </conditionalFormatting>
  <conditionalFormatting sqref="J5:L100">
    <cfRule type="iconSet" priority="3">
      <iconSet iconSet="3Symbols">
        <cfvo type="percent" val="0"/>
        <cfvo type="num" val="0.6"/>
        <cfvo type="num" val="0.9"/>
      </iconSet>
    </cfRule>
  </conditionalFormatting>
  <conditionalFormatting sqref="M100">
    <cfRule type="iconSet" priority="1">
      <iconSet iconSet="3Symbols">
        <cfvo type="percent" val="0"/>
        <cfvo type="num" val="0.6"/>
        <cfvo type="num" val="0.85"/>
      </iconSet>
    </cfRule>
  </conditionalFormatting>
  <conditionalFormatting sqref="B5:L100">
    <cfRule type="iconSet" priority="4">
      <iconSet iconSet="3Symbols">
        <cfvo type="percent" val="0"/>
        <cfvo type="num" val="0.6"/>
        <cfvo type="num" val="0.9"/>
      </iconSet>
    </cfRule>
  </conditionalFormatting>
  <dataValidations count="1">
    <dataValidation type="list" allowBlank="1" showInputMessage="1" showErrorMessage="1" sqref="A106:B106">
      <formula1>$A$5:$A$99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0" workbookViewId="0">
      <selection activeCell="L56" sqref="A1:L56"/>
    </sheetView>
  </sheetViews>
  <sheetFormatPr baseColWidth="10" defaultRowHeight="15" x14ac:dyDescent="0.25"/>
  <sheetData>
    <row r="1" spans="1:12" ht="21" x14ac:dyDescent="0.35">
      <c r="A1" s="70" t="s">
        <v>121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8" spans="1:12" ht="21" x14ac:dyDescent="0.35">
      <c r="A28" s="70" t="s">
        <v>122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</sheetData>
  <sheetProtection algorithmName="SHA-512" hashValue="5dJUDUNq0JrQzw4+Kplk+ZijfZxi1lWn8Vc8ClefuEljm5RoGrz496ywOO48BaS0J3PbipIuYHyOpMr0r6H2MA==" saltValue="XTA0QspNbGAomk4Q+J+bJQ==" spinCount="100000" sheet="1" objects="1" scenarios="1"/>
  <mergeCells count="2">
    <mergeCell ref="A1:L1"/>
    <mergeCell ref="A28:L28"/>
  </mergeCells>
  <pageMargins left="2.5099999999999998" right="0.70866141732283472" top="1.28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Tablero Secretarías 2018</vt:lpstr>
      <vt:lpstr>Tablero Secretarías 2019</vt:lpstr>
      <vt:lpstr>Gráficos 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eCobertura-2</cp:lastModifiedBy>
  <cp:lastPrinted>2019-06-11T20:58:59Z</cp:lastPrinted>
  <dcterms:created xsi:type="dcterms:W3CDTF">2017-05-19T19:42:31Z</dcterms:created>
  <dcterms:modified xsi:type="dcterms:W3CDTF">2019-06-11T21:02:20Z</dcterms:modified>
</cp:coreProperties>
</file>